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carmen_leguizamon_fws_gov/Documents/Documents/Recovery/Projects/WVIC/GRMW/"/>
    </mc:Choice>
  </mc:AlternateContent>
  <xr:revisionPtr revIDLastSave="148" documentId="8_{41EFB138-523B-499D-B2F0-6C1CE14D1C6C}" xr6:coauthVersionLast="47" xr6:coauthVersionMax="47" xr10:uidLastSave="{F43933EC-5118-4E4C-A359-AAAF8DBD439C}"/>
  <bookViews>
    <workbookView xWindow="32310" yWindow="2790" windowWidth="21630" windowHeight="11250" tabRatio="366" xr2:uid="{00000000-000D-0000-FFFF-FFFF00000000}"/>
  </bookViews>
  <sheets>
    <sheet name="Budget" sheetId="14" r:id="rId1"/>
  </sheets>
  <definedNames>
    <definedName name="_xlnm.Print_Area" localSheetId="0">Budget!$A$1:$H$30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4" l="1"/>
  <c r="H26" i="14"/>
  <c r="H3" i="14"/>
  <c r="H24" i="14"/>
  <c r="H21" i="14"/>
  <c r="H9" i="14"/>
  <c r="H10" i="14"/>
  <c r="H11" i="14"/>
  <c r="H12" i="14"/>
  <c r="H13" i="14"/>
  <c r="H14" i="14"/>
  <c r="H16" i="14"/>
  <c r="H17" i="14"/>
  <c r="H18" i="14"/>
  <c r="F16" i="14"/>
  <c r="H5" i="14"/>
  <c r="H4" i="14"/>
  <c r="H15" i="14" l="1"/>
  <c r="F15" i="14" s="1"/>
  <c r="F14" i="14"/>
  <c r="F12" i="14"/>
  <c r="F26" i="14" s="1"/>
  <c r="H8" i="14"/>
</calcChain>
</file>

<file path=xl/sharedStrings.xml><?xml version="1.0" encoding="utf-8"?>
<sst xmlns="http://schemas.openxmlformats.org/spreadsheetml/2006/main" count="61" uniqueCount="32">
  <si>
    <t>Unit Cost</t>
  </si>
  <si>
    <t>Total</t>
  </si>
  <si>
    <t xml:space="preserve">Qty </t>
  </si>
  <si>
    <t>Sub-Contract Budget Total</t>
  </si>
  <si>
    <t>EA</t>
  </si>
  <si>
    <t>Unit</t>
  </si>
  <si>
    <t>HRS</t>
  </si>
  <si>
    <t>Note:  GRMW will administer the subcontract for ODFW, there will be no indirect applied, GRMW indirect for this will come out of the GRMW Admin contract</t>
  </si>
  <si>
    <t>GRMW/BPA</t>
  </si>
  <si>
    <t>Cost Share</t>
  </si>
  <si>
    <t xml:space="preserve">
1992-026-01 – Grande Ronde Model Watershed
Wallowa Valley Improvement Canal Fish Passage and Irrigation Efficiency
Subcontractor Budget 
01/01/2026 - 01/01/2028
</t>
  </si>
  <si>
    <t>Contracted Services</t>
  </si>
  <si>
    <t>Land Use Permit</t>
  </si>
  <si>
    <t>Project Coordination</t>
  </si>
  <si>
    <t>Site Investigations</t>
  </si>
  <si>
    <t>Develop Irrigation Improvement Concepts</t>
  </si>
  <si>
    <t>Fish Passage Improvement Analysis</t>
  </si>
  <si>
    <t>15% Design Development</t>
  </si>
  <si>
    <t>30% Design Development</t>
  </si>
  <si>
    <t>80% Design Development</t>
  </si>
  <si>
    <t>Final Design Development</t>
  </si>
  <si>
    <t>Project Permitting</t>
  </si>
  <si>
    <t>Wetland Delineation</t>
  </si>
  <si>
    <t>Salaries, Wages, and Benefits</t>
  </si>
  <si>
    <t>Project Management - USFWS</t>
  </si>
  <si>
    <t>Project Management and Contract Management - Wallowa Resources</t>
  </si>
  <si>
    <t>Project Coordination Support - Nez Perce Tribe</t>
  </si>
  <si>
    <t>Qty</t>
  </si>
  <si>
    <t>Indirect Costs</t>
  </si>
  <si>
    <t>Federally Negotiated Indirect Cost Rate</t>
  </si>
  <si>
    <t>Travel and Training</t>
  </si>
  <si>
    <t>Travel to and from project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</si>
</sst>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40">
    <xf numFmtId="0" fontId="0" fillId="0" borderId="0" xfId="0"/>
    <xf numFmtId="0" fontId="9" fillId="0" borderId="0" xfId="0" applyFont="1"/>
    <xf numFmtId="0" fontId="9" fillId="0" borderId="0" xfId="0" applyFont="1" applyBorder="1"/>
    <xf numFmtId="0" fontId="10" fillId="2" borderId="0" xfId="0" applyFont="1" applyFill="1" applyAlignment="1">
      <alignment horizontal="left"/>
    </xf>
    <xf numFmtId="0" fontId="11" fillId="0" borderId="0" xfId="16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0" borderId="0" xfId="17" applyFont="1" applyBorder="1"/>
    <xf numFmtId="165" fontId="1" fillId="0" borderId="0" xfId="17" applyNumberFormat="1" applyFont="1" applyBorder="1"/>
    <xf numFmtId="0" fontId="1" fillId="0" borderId="0" xfId="17" applyFont="1" applyFill="1" applyBorder="1"/>
    <xf numFmtId="168" fontId="1" fillId="0" borderId="0" xfId="17" applyNumberFormat="1" applyFont="1" applyFill="1" applyBorder="1"/>
    <xf numFmtId="0" fontId="12" fillId="0" borderId="0" xfId="0" applyFont="1" applyBorder="1"/>
    <xf numFmtId="165" fontId="12" fillId="0" borderId="0" xfId="0" applyNumberFormat="1" applyFont="1" applyBorder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16" applyFont="1" applyBorder="1" applyAlignment="1">
      <alignment horizontal="centerContinuous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1" fontId="14" fillId="0" borderId="0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2" fillId="0" borderId="0" xfId="0" applyFont="1" applyBorder="1" applyAlignment="1">
      <alignment wrapText="1"/>
    </xf>
    <xf numFmtId="0" fontId="10" fillId="2" borderId="0" xfId="0" applyFont="1" applyFill="1" applyAlignment="1">
      <alignment horizontal="center" wrapText="1"/>
    </xf>
    <xf numFmtId="169" fontId="14" fillId="0" borderId="0" xfId="0" applyNumberFormat="1" applyFont="1" applyFill="1" applyBorder="1" applyAlignment="1">
      <alignment horizontal="center" vertical="top" shrinkToFit="1"/>
    </xf>
    <xf numFmtId="165" fontId="10" fillId="2" borderId="0" xfId="0" applyNumberFormat="1" applyFont="1" applyFill="1" applyAlignment="1">
      <alignment horizontal="left"/>
    </xf>
    <xf numFmtId="169" fontId="14" fillId="0" borderId="0" xfId="0" applyNumberFormat="1" applyFont="1" applyFill="1" applyBorder="1" applyAlignment="1">
      <alignment horizontal="center" vertical="top" shrinkToFit="1"/>
    </xf>
    <xf numFmtId="169" fontId="14" fillId="0" borderId="0" xfId="0" applyNumberFormat="1" applyFont="1" applyFill="1" applyBorder="1" applyAlignment="1">
      <alignment horizontal="center" vertical="top" shrinkToFit="1"/>
    </xf>
    <xf numFmtId="165" fontId="9" fillId="0" borderId="0" xfId="0" applyNumberFormat="1" applyFont="1" applyBorder="1"/>
    <xf numFmtId="165" fontId="10" fillId="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165" fontId="9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0" fontId="15" fillId="0" borderId="0" xfId="0" applyFont="1" applyAlignment="1">
      <alignment horizontal="center" wrapText="1"/>
    </xf>
    <xf numFmtId="0" fontId="12" fillId="0" borderId="0" xfId="0" applyFont="1" applyBorder="1" applyAlignment="1">
      <alignment wrapText="1"/>
    </xf>
    <xf numFmtId="169" fontId="14" fillId="0" borderId="0" xfId="0" applyNumberFormat="1" applyFont="1" applyFill="1" applyBorder="1" applyAlignment="1">
      <alignment horizontal="center" vertical="top" shrinkToFit="1"/>
    </xf>
    <xf numFmtId="168" fontId="9" fillId="0" borderId="0" xfId="0" applyNumberFormat="1" applyFont="1" applyFill="1" applyAlignment="1">
      <alignment horizontal="center" wrapText="1"/>
    </xf>
    <xf numFmtId="169" fontId="16" fillId="3" borderId="0" xfId="0" applyNumberFormat="1" applyFont="1" applyFill="1" applyBorder="1" applyAlignment="1">
      <alignment horizontal="center" vertical="top" shrinkToFit="1"/>
    </xf>
  </cellXfs>
  <cellStyles count="18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tabSelected="1" view="pageBreakPreview" topLeftCell="A16" zoomScaleNormal="100" zoomScaleSheetLayoutView="100" workbookViewId="0">
      <selection activeCell="G27" sqref="G27"/>
    </sheetView>
  </sheetViews>
  <sheetFormatPr defaultColWidth="10.6640625" defaultRowHeight="13.8" x14ac:dyDescent="0.25"/>
  <cols>
    <col min="1" max="1" width="1.109375" style="13" customWidth="1"/>
    <col min="2" max="2" width="47.6640625" style="13" customWidth="1"/>
    <col min="3" max="3" width="6" style="13" customWidth="1"/>
    <col min="4" max="4" width="7.33203125" style="13" customWidth="1"/>
    <col min="5" max="5" width="9.109375" style="13" customWidth="1"/>
    <col min="6" max="6" width="8.6640625" style="13" customWidth="1"/>
    <col min="7" max="7" width="10.88671875" style="13" customWidth="1"/>
    <col min="8" max="8" width="11.33203125" style="13" customWidth="1"/>
    <col min="9" max="9" width="1.6640625" style="13" customWidth="1"/>
    <col min="10" max="10" width="2.33203125" style="13" customWidth="1"/>
    <col min="11" max="11" width="1.88671875" style="13" customWidth="1"/>
    <col min="12" max="12" width="9.44140625" style="13" customWidth="1"/>
    <col min="13" max="21" width="10.6640625" style="13"/>
    <col min="22" max="22" width="14.6640625" style="13" customWidth="1"/>
    <col min="23" max="16384" width="10.6640625" style="13"/>
  </cols>
  <sheetData>
    <row r="1" spans="1:24" ht="109.2" customHeight="1" x14ac:dyDescent="0.3">
      <c r="A1" s="35" t="s">
        <v>10</v>
      </c>
      <c r="B1" s="35"/>
      <c r="C1" s="35"/>
      <c r="D1" s="35"/>
      <c r="E1" s="35"/>
      <c r="F1" s="35"/>
      <c r="G1" s="35"/>
      <c r="H1" s="35"/>
      <c r="I1" s="12"/>
      <c r="J1" s="12"/>
      <c r="K1" s="12"/>
      <c r="L1" s="12"/>
    </row>
    <row r="2" spans="1:24" s="1" customFormat="1" ht="36" customHeight="1" x14ac:dyDescent="0.3">
      <c r="A2" s="5"/>
      <c r="B2" s="3" t="s">
        <v>23</v>
      </c>
      <c r="C2" s="5" t="s">
        <v>2</v>
      </c>
      <c r="D2" s="5" t="s">
        <v>5</v>
      </c>
      <c r="E2" s="5" t="s">
        <v>0</v>
      </c>
      <c r="F2" s="23" t="s">
        <v>8</v>
      </c>
      <c r="G2" s="23" t="s">
        <v>9</v>
      </c>
      <c r="H2" s="5" t="s">
        <v>1</v>
      </c>
    </row>
    <row r="3" spans="1:24" s="2" customFormat="1" ht="28.8" x14ac:dyDescent="0.3">
      <c r="A3" s="5"/>
      <c r="B3" s="16" t="s">
        <v>25</v>
      </c>
      <c r="C3" s="17">
        <v>387</v>
      </c>
      <c r="D3" s="18" t="s">
        <v>6</v>
      </c>
      <c r="E3" s="19">
        <v>64.680000000000007</v>
      </c>
      <c r="F3" s="19">
        <v>5000</v>
      </c>
      <c r="G3" s="19">
        <v>25036</v>
      </c>
      <c r="H3" s="37">
        <f>G3+F3</f>
        <v>30036</v>
      </c>
      <c r="I3" s="37"/>
      <c r="N3" s="6"/>
      <c r="O3" s="6"/>
      <c r="P3" s="6"/>
      <c r="Q3" s="6"/>
      <c r="R3" s="6"/>
      <c r="S3" s="8"/>
      <c r="T3" s="8"/>
      <c r="U3" s="8"/>
      <c r="V3" s="9"/>
      <c r="W3" s="6"/>
      <c r="X3" s="7"/>
    </row>
    <row r="4" spans="1:24" s="2" customFormat="1" ht="14.4" x14ac:dyDescent="0.3">
      <c r="A4" s="5"/>
      <c r="B4" s="16" t="s">
        <v>24</v>
      </c>
      <c r="C4" s="17">
        <v>360</v>
      </c>
      <c r="D4" s="18" t="s">
        <v>6</v>
      </c>
      <c r="E4" s="19">
        <v>109.33</v>
      </c>
      <c r="F4" s="19"/>
      <c r="G4" s="19">
        <v>39359</v>
      </c>
      <c r="H4" s="24">
        <f>C4*E4</f>
        <v>39358.800000000003</v>
      </c>
      <c r="I4" s="24"/>
      <c r="N4" s="6"/>
      <c r="O4" s="6"/>
      <c r="P4" s="6"/>
      <c r="Q4" s="6"/>
      <c r="R4" s="6"/>
      <c r="S4" s="8"/>
      <c r="T4" s="8"/>
      <c r="U4" s="8"/>
      <c r="V4" s="9"/>
      <c r="W4" s="6"/>
      <c r="X4" s="7"/>
    </row>
    <row r="5" spans="1:24" s="2" customFormat="1" ht="14.4" x14ac:dyDescent="0.3">
      <c r="A5" s="5"/>
      <c r="B5" s="16" t="s">
        <v>26</v>
      </c>
      <c r="C5" s="17">
        <v>133.33000000000001</v>
      </c>
      <c r="D5" s="18" t="s">
        <v>6</v>
      </c>
      <c r="E5" s="19">
        <v>45</v>
      </c>
      <c r="F5" s="19"/>
      <c r="G5" s="19">
        <v>6000</v>
      </c>
      <c r="H5" s="24">
        <f>C5*E5</f>
        <v>5999.85</v>
      </c>
      <c r="I5" s="24"/>
      <c r="N5" s="6"/>
      <c r="O5" s="6"/>
      <c r="P5" s="6"/>
      <c r="Q5" s="6"/>
      <c r="R5" s="6"/>
      <c r="S5" s="8"/>
      <c r="T5" s="8"/>
      <c r="U5" s="8"/>
      <c r="V5" s="9"/>
      <c r="W5" s="6"/>
      <c r="X5" s="7"/>
    </row>
    <row r="6" spans="1:24" s="2" customFormat="1" ht="14.4" x14ac:dyDescent="0.3">
      <c r="A6" s="5"/>
      <c r="B6" s="16"/>
      <c r="C6" s="17"/>
      <c r="D6" s="18"/>
      <c r="E6" s="19"/>
      <c r="F6" s="19"/>
      <c r="G6" s="19"/>
      <c r="H6" s="24"/>
      <c r="I6" s="24"/>
      <c r="M6" s="28"/>
      <c r="N6" s="6"/>
      <c r="O6" s="6"/>
      <c r="P6" s="6"/>
      <c r="Q6" s="6"/>
      <c r="R6" s="6"/>
      <c r="S6" s="8"/>
      <c r="T6" s="8"/>
      <c r="U6" s="8"/>
      <c r="V6" s="9"/>
      <c r="W6" s="6"/>
      <c r="X6" s="7"/>
    </row>
    <row r="7" spans="1:24" s="1" customFormat="1" ht="28.8" x14ac:dyDescent="0.3">
      <c r="A7" s="5"/>
      <c r="B7" s="3" t="s">
        <v>11</v>
      </c>
      <c r="C7" s="5" t="s">
        <v>2</v>
      </c>
      <c r="D7" s="5" t="s">
        <v>5</v>
      </c>
      <c r="E7" s="5" t="s">
        <v>0</v>
      </c>
      <c r="F7" s="23" t="s">
        <v>8</v>
      </c>
      <c r="G7" s="23" t="s">
        <v>9</v>
      </c>
      <c r="H7" s="5" t="s">
        <v>1</v>
      </c>
    </row>
    <row r="8" spans="1:24" s="2" customFormat="1" ht="14.4" x14ac:dyDescent="0.3">
      <c r="A8" s="5"/>
      <c r="B8" s="16" t="s">
        <v>12</v>
      </c>
      <c r="C8" s="17">
        <v>1</v>
      </c>
      <c r="D8" s="18" t="s">
        <v>4</v>
      </c>
      <c r="E8" s="19">
        <v>50</v>
      </c>
      <c r="F8" s="19"/>
      <c r="G8" s="19">
        <v>50</v>
      </c>
      <c r="H8" s="37">
        <f t="shared" ref="H8:H14" si="0">C8*E8</f>
        <v>50</v>
      </c>
      <c r="I8" s="37"/>
      <c r="N8" s="6"/>
      <c r="O8" s="6"/>
      <c r="P8" s="6"/>
      <c r="Q8" s="6"/>
      <c r="R8" s="6"/>
      <c r="S8" s="8"/>
      <c r="T8" s="8"/>
      <c r="U8" s="8"/>
      <c r="V8" s="9"/>
      <c r="W8" s="6"/>
      <c r="X8" s="7"/>
    </row>
    <row r="9" spans="1:24" s="2" customFormat="1" ht="14.4" x14ac:dyDescent="0.3">
      <c r="A9" s="5"/>
      <c r="B9" s="16" t="s">
        <v>13</v>
      </c>
      <c r="C9" s="17">
        <v>75</v>
      </c>
      <c r="D9" s="18" t="s">
        <v>6</v>
      </c>
      <c r="E9" s="19">
        <v>160</v>
      </c>
      <c r="F9" s="19"/>
      <c r="G9" s="19">
        <v>12000</v>
      </c>
      <c r="H9" s="37">
        <f t="shared" si="0"/>
        <v>12000</v>
      </c>
      <c r="I9" s="37"/>
      <c r="N9" s="6"/>
      <c r="O9" s="6"/>
      <c r="P9" s="6"/>
      <c r="Q9" s="6"/>
      <c r="R9" s="6"/>
      <c r="S9" s="8"/>
      <c r="T9" s="8"/>
      <c r="U9" s="8"/>
      <c r="V9" s="9"/>
      <c r="W9" s="6"/>
      <c r="X9" s="7"/>
    </row>
    <row r="10" spans="1:24" s="2" customFormat="1" ht="14.4" x14ac:dyDescent="0.3">
      <c r="A10" s="5"/>
      <c r="B10" s="16" t="s">
        <v>14</v>
      </c>
      <c r="C10" s="17">
        <v>200</v>
      </c>
      <c r="D10" s="18" t="s">
        <v>6</v>
      </c>
      <c r="E10" s="19">
        <v>160</v>
      </c>
      <c r="F10" s="19"/>
      <c r="G10" s="19">
        <v>32000</v>
      </c>
      <c r="H10" s="37">
        <f t="shared" si="0"/>
        <v>32000</v>
      </c>
      <c r="I10" s="37"/>
      <c r="N10" s="6"/>
      <c r="O10" s="6"/>
      <c r="P10" s="6"/>
      <c r="Q10" s="6"/>
      <c r="R10" s="6"/>
      <c r="S10" s="8"/>
      <c r="T10" s="8"/>
      <c r="U10" s="8"/>
      <c r="V10" s="9"/>
      <c r="W10" s="6"/>
      <c r="X10" s="7"/>
    </row>
    <row r="11" spans="1:24" s="2" customFormat="1" ht="14.4" x14ac:dyDescent="0.3">
      <c r="A11" s="5"/>
      <c r="B11" s="16" t="s">
        <v>15</v>
      </c>
      <c r="C11" s="17">
        <v>115</v>
      </c>
      <c r="D11" s="18" t="s">
        <v>6</v>
      </c>
      <c r="E11" s="19">
        <v>160</v>
      </c>
      <c r="F11" s="19"/>
      <c r="G11" s="19">
        <v>18400</v>
      </c>
      <c r="H11" s="37">
        <f t="shared" si="0"/>
        <v>18400</v>
      </c>
      <c r="I11" s="37"/>
      <c r="N11" s="6"/>
      <c r="O11" s="6"/>
      <c r="P11" s="6"/>
      <c r="Q11" s="6"/>
      <c r="R11" s="6"/>
      <c r="S11" s="8"/>
      <c r="T11" s="8"/>
      <c r="U11" s="8"/>
      <c r="V11" s="9"/>
      <c r="W11" s="6"/>
      <c r="X11" s="7"/>
    </row>
    <row r="12" spans="1:24" s="2" customFormat="1" ht="14.4" x14ac:dyDescent="0.3">
      <c r="A12" s="5"/>
      <c r="B12" s="16" t="s">
        <v>16</v>
      </c>
      <c r="C12" s="17">
        <v>146</v>
      </c>
      <c r="D12" s="18" t="s">
        <v>4</v>
      </c>
      <c r="E12" s="19">
        <v>160</v>
      </c>
      <c r="F12" s="19">
        <f>H12-G12</f>
        <v>13000</v>
      </c>
      <c r="G12" s="19">
        <v>10360</v>
      </c>
      <c r="H12" s="37">
        <f t="shared" si="0"/>
        <v>23360</v>
      </c>
      <c r="I12" s="37"/>
      <c r="N12" s="6"/>
      <c r="O12" s="6"/>
      <c r="P12" s="6"/>
      <c r="Q12" s="6"/>
      <c r="R12" s="6"/>
      <c r="S12" s="8"/>
      <c r="T12" s="8"/>
      <c r="U12" s="8"/>
      <c r="V12" s="9"/>
      <c r="W12" s="6"/>
      <c r="X12" s="7"/>
    </row>
    <row r="13" spans="1:24" s="2" customFormat="1" ht="14.4" x14ac:dyDescent="0.3">
      <c r="A13" s="5"/>
      <c r="B13" s="16" t="s">
        <v>17</v>
      </c>
      <c r="C13" s="17">
        <v>140</v>
      </c>
      <c r="D13" s="18" t="s">
        <v>6</v>
      </c>
      <c r="E13" s="19">
        <v>160</v>
      </c>
      <c r="F13" s="19"/>
      <c r="G13" s="19">
        <v>22400</v>
      </c>
      <c r="H13" s="37">
        <f t="shared" si="0"/>
        <v>22400</v>
      </c>
      <c r="I13" s="37"/>
      <c r="N13" s="6"/>
      <c r="O13" s="6"/>
      <c r="P13" s="6"/>
      <c r="Q13" s="6"/>
      <c r="R13" s="6"/>
      <c r="S13" s="8"/>
      <c r="T13" s="8"/>
      <c r="U13" s="8"/>
      <c r="V13" s="9"/>
      <c r="W13" s="6"/>
      <c r="X13" s="7"/>
    </row>
    <row r="14" spans="1:24" s="2" customFormat="1" ht="14.4" x14ac:dyDescent="0.3">
      <c r="A14" s="5"/>
      <c r="B14" s="16" t="s">
        <v>18</v>
      </c>
      <c r="C14" s="17">
        <v>145</v>
      </c>
      <c r="D14" s="18" t="s">
        <v>4</v>
      </c>
      <c r="E14" s="19">
        <v>160</v>
      </c>
      <c r="F14" s="19">
        <f>H14-G14</f>
        <v>10948</v>
      </c>
      <c r="G14" s="19">
        <v>12252</v>
      </c>
      <c r="H14" s="37">
        <f t="shared" si="0"/>
        <v>23200</v>
      </c>
      <c r="I14" s="37"/>
      <c r="N14" s="6"/>
      <c r="O14" s="6"/>
      <c r="P14" s="6"/>
      <c r="Q14" s="6"/>
      <c r="R14" s="6"/>
      <c r="S14" s="8"/>
      <c r="T14" s="8"/>
      <c r="U14" s="8"/>
      <c r="V14" s="9"/>
      <c r="W14" s="6"/>
      <c r="X14" s="7"/>
    </row>
    <row r="15" spans="1:24" s="2" customFormat="1" ht="14.4" x14ac:dyDescent="0.3">
      <c r="A15" s="5"/>
      <c r="B15" s="16" t="s">
        <v>19</v>
      </c>
      <c r="C15" s="17">
        <v>190</v>
      </c>
      <c r="D15" s="18" t="s">
        <v>4</v>
      </c>
      <c r="E15" s="19">
        <v>160</v>
      </c>
      <c r="F15" s="19">
        <f>H15</f>
        <v>30400</v>
      </c>
      <c r="G15" s="19">
        <v>0</v>
      </c>
      <c r="H15" s="37">
        <f t="shared" ref="H15" si="1">C15*E15</f>
        <v>30400</v>
      </c>
      <c r="I15" s="37"/>
      <c r="N15" s="6"/>
      <c r="O15" s="6"/>
      <c r="P15" s="6"/>
      <c r="Q15" s="6"/>
      <c r="R15" s="6"/>
      <c r="S15" s="8"/>
      <c r="T15" s="8"/>
      <c r="U15" s="8"/>
      <c r="V15" s="9"/>
      <c r="W15" s="6"/>
      <c r="X15" s="7"/>
    </row>
    <row r="16" spans="1:24" s="2" customFormat="1" ht="14.4" x14ac:dyDescent="0.3">
      <c r="A16" s="5"/>
      <c r="B16" s="16" t="s">
        <v>20</v>
      </c>
      <c r="C16" s="17">
        <v>100</v>
      </c>
      <c r="D16" s="18" t="s">
        <v>4</v>
      </c>
      <c r="E16" s="19">
        <v>160</v>
      </c>
      <c r="F16" s="19">
        <f>H16-G16</f>
        <v>7858</v>
      </c>
      <c r="G16" s="19">
        <v>8142</v>
      </c>
      <c r="H16" s="37">
        <f>C16*E16</f>
        <v>16000</v>
      </c>
      <c r="I16" s="37"/>
      <c r="N16" s="6"/>
      <c r="O16" s="6"/>
      <c r="P16" s="6"/>
      <c r="Q16" s="6"/>
      <c r="R16" s="6"/>
      <c r="S16" s="8"/>
      <c r="T16" s="8"/>
      <c r="U16" s="8"/>
      <c r="V16" s="9"/>
      <c r="W16" s="6"/>
      <c r="X16" s="7"/>
    </row>
    <row r="17" spans="1:24" s="2" customFormat="1" ht="14.4" x14ac:dyDescent="0.3">
      <c r="A17" s="5"/>
      <c r="B17" s="16" t="s">
        <v>21</v>
      </c>
      <c r="C17" s="17">
        <v>145</v>
      </c>
      <c r="D17" s="18" t="s">
        <v>4</v>
      </c>
      <c r="E17" s="19">
        <v>160</v>
      </c>
      <c r="F17" s="19"/>
      <c r="G17" s="19">
        <v>23200</v>
      </c>
      <c r="H17" s="37">
        <f>C17*E17</f>
        <v>23200</v>
      </c>
      <c r="I17" s="37"/>
      <c r="N17" s="6"/>
      <c r="O17" s="6"/>
      <c r="P17" s="6"/>
      <c r="Q17" s="6"/>
      <c r="R17" s="6"/>
      <c r="S17" s="8"/>
      <c r="T17" s="8"/>
      <c r="U17" s="8"/>
      <c r="V17" s="9"/>
      <c r="W17" s="6"/>
      <c r="X17" s="7"/>
    </row>
    <row r="18" spans="1:24" s="2" customFormat="1" ht="14.4" x14ac:dyDescent="0.3">
      <c r="A18" s="5"/>
      <c r="B18" s="16" t="s">
        <v>22</v>
      </c>
      <c r="C18" s="17">
        <v>40</v>
      </c>
      <c r="D18" s="18" t="s">
        <v>6</v>
      </c>
      <c r="E18" s="19">
        <v>160</v>
      </c>
      <c r="F18" s="19"/>
      <c r="G18" s="19">
        <v>6400</v>
      </c>
      <c r="H18" s="37">
        <f>C18*E18</f>
        <v>6400</v>
      </c>
      <c r="I18" s="37"/>
      <c r="N18" s="6"/>
      <c r="O18" s="6"/>
      <c r="P18" s="6"/>
      <c r="Q18" s="6"/>
      <c r="R18" s="6"/>
      <c r="S18" s="8"/>
      <c r="T18" s="8"/>
      <c r="U18" s="8"/>
      <c r="V18" s="9"/>
      <c r="W18" s="6"/>
      <c r="X18" s="7"/>
    </row>
    <row r="19" spans="1:24" s="2" customFormat="1" ht="14.4" x14ac:dyDescent="0.3">
      <c r="A19" s="5"/>
      <c r="B19" s="16"/>
      <c r="C19" s="17"/>
      <c r="D19" s="18"/>
      <c r="E19" s="19"/>
      <c r="F19" s="19"/>
      <c r="G19" s="19"/>
      <c r="H19" s="26"/>
      <c r="I19" s="26"/>
      <c r="N19" s="6"/>
      <c r="O19" s="6"/>
      <c r="P19" s="6"/>
      <c r="Q19" s="6"/>
      <c r="R19" s="6"/>
      <c r="S19" s="8"/>
      <c r="T19" s="8"/>
      <c r="U19" s="8"/>
      <c r="V19" s="9"/>
      <c r="W19" s="6"/>
      <c r="X19" s="7"/>
    </row>
    <row r="20" spans="1:24" s="2" customFormat="1" ht="28.8" x14ac:dyDescent="0.3">
      <c r="A20" s="3"/>
      <c r="B20" s="30" t="s">
        <v>30</v>
      </c>
      <c r="C20" s="5" t="s">
        <v>27</v>
      </c>
      <c r="D20" s="5" t="s">
        <v>5</v>
      </c>
      <c r="E20" s="23" t="s">
        <v>0</v>
      </c>
      <c r="F20" s="23" t="s">
        <v>8</v>
      </c>
      <c r="G20" s="5" t="s">
        <v>9</v>
      </c>
      <c r="H20" s="39" t="s">
        <v>1</v>
      </c>
      <c r="I20" s="26"/>
      <c r="N20" s="7"/>
      <c r="O20" s="6"/>
      <c r="P20" s="6"/>
      <c r="Q20" s="6"/>
      <c r="R20" s="6"/>
      <c r="S20" s="8"/>
      <c r="T20" s="8"/>
      <c r="U20" s="8"/>
      <c r="V20" s="9"/>
      <c r="W20" s="6"/>
      <c r="X20" s="7"/>
    </row>
    <row r="21" spans="1:24" s="2" customFormat="1" ht="14.4" x14ac:dyDescent="0.3">
      <c r="A21" s="3"/>
      <c r="B21" s="34" t="s">
        <v>31</v>
      </c>
      <c r="C21" s="31"/>
      <c r="D21" s="31"/>
      <c r="E21" s="32"/>
      <c r="F21" s="32"/>
      <c r="G21" s="33">
        <v>350</v>
      </c>
      <c r="H21" s="26">
        <f>G21</f>
        <v>350</v>
      </c>
      <c r="I21" s="26"/>
      <c r="N21" s="6"/>
      <c r="O21" s="6"/>
      <c r="P21" s="6"/>
      <c r="Q21" s="6"/>
      <c r="R21" s="6"/>
      <c r="S21" s="8"/>
      <c r="T21" s="8"/>
      <c r="U21" s="8"/>
      <c r="V21" s="9"/>
      <c r="W21" s="6"/>
      <c r="X21" s="7"/>
    </row>
    <row r="22" spans="1:24" s="2" customFormat="1" ht="14.4" x14ac:dyDescent="0.3">
      <c r="A22" s="3"/>
      <c r="B22" s="34"/>
      <c r="C22" s="31"/>
      <c r="D22" s="31"/>
      <c r="E22" s="32"/>
      <c r="F22" s="32"/>
      <c r="G22" s="33"/>
      <c r="H22" s="27"/>
      <c r="I22" s="27"/>
      <c r="N22" s="6"/>
      <c r="O22" s="6"/>
      <c r="P22" s="6"/>
      <c r="Q22" s="6"/>
      <c r="R22" s="6"/>
      <c r="S22" s="8"/>
      <c r="T22" s="8"/>
      <c r="U22" s="8"/>
      <c r="V22" s="9"/>
      <c r="W22" s="6"/>
      <c r="X22" s="7"/>
    </row>
    <row r="23" spans="1:24" s="2" customFormat="1" ht="28.8" x14ac:dyDescent="0.3">
      <c r="A23" s="3"/>
      <c r="B23" s="30" t="s">
        <v>28</v>
      </c>
      <c r="C23" s="5" t="s">
        <v>27</v>
      </c>
      <c r="D23" s="5" t="s">
        <v>5</v>
      </c>
      <c r="E23" s="23" t="s">
        <v>0</v>
      </c>
      <c r="F23" s="23" t="s">
        <v>8</v>
      </c>
      <c r="G23" s="5" t="s">
        <v>9</v>
      </c>
      <c r="H23" s="39" t="s">
        <v>1</v>
      </c>
      <c r="I23" s="26"/>
      <c r="N23" s="7"/>
      <c r="O23" s="6"/>
      <c r="P23" s="6"/>
      <c r="Q23" s="6"/>
      <c r="R23" s="6"/>
      <c r="S23" s="8"/>
      <c r="T23" s="8"/>
      <c r="U23" s="8"/>
      <c r="V23" s="9"/>
      <c r="W23" s="6"/>
      <c r="X23" s="7"/>
    </row>
    <row r="24" spans="1:24" s="2" customFormat="1" ht="14.4" x14ac:dyDescent="0.3">
      <c r="A24" s="3"/>
      <c r="B24" s="34" t="s">
        <v>29</v>
      </c>
      <c r="C24" s="31"/>
      <c r="D24" s="31"/>
      <c r="E24" s="32"/>
      <c r="F24" s="38">
        <v>1389.5</v>
      </c>
      <c r="G24" s="33">
        <v>6958</v>
      </c>
      <c r="H24" s="26">
        <f>G24</f>
        <v>6958</v>
      </c>
      <c r="I24" s="26"/>
      <c r="N24" s="6"/>
      <c r="O24" s="6"/>
      <c r="P24" s="6"/>
      <c r="Q24" s="6"/>
      <c r="R24" s="6"/>
      <c r="S24" s="8"/>
      <c r="T24" s="8"/>
      <c r="U24" s="8"/>
      <c r="V24" s="9"/>
      <c r="W24" s="6"/>
      <c r="X24" s="7"/>
    </row>
    <row r="25" spans="1:24" s="10" customFormat="1" ht="36" customHeight="1" x14ac:dyDescent="0.3">
      <c r="A25" s="5"/>
      <c r="B25" s="16"/>
      <c r="C25" s="17"/>
      <c r="D25" s="18"/>
      <c r="E25" s="19"/>
      <c r="F25" s="19"/>
      <c r="G25" s="19"/>
      <c r="H25" s="29"/>
      <c r="N25" s="11"/>
    </row>
    <row r="26" spans="1:24" s="10" customFormat="1" ht="14.4" x14ac:dyDescent="0.3">
      <c r="A26" s="5"/>
      <c r="B26" s="20" t="s">
        <v>3</v>
      </c>
      <c r="C26" s="3"/>
      <c r="D26" s="3"/>
      <c r="E26" s="3"/>
      <c r="F26" s="25">
        <f>SUM(F8:F18,F3:F5,F21,F24)</f>
        <v>68595.5</v>
      </c>
      <c r="G26" s="25">
        <f>SUM(G8:G18)+SUM(G3:G5)+G21+G24</f>
        <v>222907</v>
      </c>
      <c r="H26" s="21">
        <f>SUM(H8:H18)+SUM(H3:I6)+H24+H21</f>
        <v>290112.65000000002</v>
      </c>
    </row>
    <row r="27" spans="1:24" s="10" customFormat="1" x14ac:dyDescent="0.25">
      <c r="A27" s="4"/>
    </row>
    <row r="28" spans="1:24" s="10" customFormat="1" x14ac:dyDescent="0.25">
      <c r="A28" s="4"/>
    </row>
    <row r="29" spans="1:24" s="10" customFormat="1" x14ac:dyDescent="0.25">
      <c r="A29" s="4"/>
      <c r="B29" s="36" t="s">
        <v>7</v>
      </c>
      <c r="C29" s="36"/>
      <c r="D29" s="36"/>
      <c r="E29" s="36"/>
      <c r="F29" s="22"/>
      <c r="G29" s="22"/>
    </row>
    <row r="30" spans="1:24" s="10" customFormat="1" x14ac:dyDescent="0.25">
      <c r="A30" s="4"/>
      <c r="H30" s="13"/>
    </row>
    <row r="31" spans="1:24" s="10" customFormat="1" x14ac:dyDescent="0.25">
      <c r="A31" s="4"/>
      <c r="C31" s="13"/>
      <c r="D31" s="13"/>
      <c r="E31" s="13"/>
      <c r="F31" s="13"/>
      <c r="G31" s="13"/>
      <c r="H31" s="13"/>
    </row>
    <row r="32" spans="1:24" s="10" customFormat="1" ht="14.4" x14ac:dyDescent="0.25">
      <c r="A32" s="14"/>
      <c r="B32" s="13"/>
      <c r="C32" s="13"/>
      <c r="D32" s="13"/>
      <c r="E32" s="13"/>
      <c r="F32" s="13"/>
      <c r="G32" s="13"/>
      <c r="H32" s="13"/>
      <c r="W32" s="15"/>
    </row>
    <row r="33" spans="1:8" s="10" customFormat="1" x14ac:dyDescent="0.25">
      <c r="B33" s="13"/>
      <c r="C33" s="13"/>
      <c r="D33" s="13"/>
      <c r="E33" s="13"/>
      <c r="F33" s="13"/>
      <c r="G33" s="13"/>
      <c r="H33" s="13"/>
    </row>
    <row r="34" spans="1:8" s="10" customFormat="1" x14ac:dyDescent="0.25">
      <c r="B34" s="13"/>
      <c r="C34" s="13"/>
      <c r="D34" s="13"/>
      <c r="E34" s="13"/>
      <c r="F34" s="13"/>
      <c r="G34" s="13"/>
      <c r="H34" s="13"/>
    </row>
    <row r="35" spans="1:8" s="10" customFormat="1" x14ac:dyDescent="0.25">
      <c r="B35" s="13"/>
      <c r="C35" s="13"/>
      <c r="D35" s="13"/>
      <c r="E35" s="13"/>
      <c r="F35" s="13"/>
      <c r="G35" s="13"/>
      <c r="H35" s="13"/>
    </row>
    <row r="36" spans="1:8" s="10" customFormat="1" x14ac:dyDescent="0.25">
      <c r="B36" s="13"/>
      <c r="C36" s="13"/>
      <c r="D36" s="13"/>
      <c r="E36" s="13"/>
      <c r="F36" s="13"/>
      <c r="G36" s="13"/>
      <c r="H36" s="13"/>
    </row>
    <row r="37" spans="1:8" s="10" customFormat="1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10"/>
    </row>
  </sheetData>
  <mergeCells count="14">
    <mergeCell ref="A1:H1"/>
    <mergeCell ref="B29:E29"/>
    <mergeCell ref="H8:I8"/>
    <mergeCell ref="H9:I9"/>
    <mergeCell ref="H10:I10"/>
    <mergeCell ref="H11:I11"/>
    <mergeCell ref="H17:I17"/>
    <mergeCell ref="H18:I18"/>
    <mergeCell ref="H12:I12"/>
    <mergeCell ref="H13:I13"/>
    <mergeCell ref="H14:I14"/>
    <mergeCell ref="H15:I15"/>
    <mergeCell ref="H16:I16"/>
    <mergeCell ref="H3:I3"/>
  </mergeCells>
  <pageMargins left="0.28000000000000003" right="0.21" top="0.39" bottom="0.46" header="0.17" footer="0.3"/>
  <pageSetup orientation="portrait" r:id="rId1"/>
  <rowBreaks count="1" manualBreakCount="1">
    <brk id="19" max="16383" man="1"/>
  </rowBreaks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Leguizamon, Carmen M</cp:lastModifiedBy>
  <cp:lastPrinted>2021-06-30T20:33:30Z</cp:lastPrinted>
  <dcterms:created xsi:type="dcterms:W3CDTF">2009-05-26T17:30:17Z</dcterms:created>
  <dcterms:modified xsi:type="dcterms:W3CDTF">2025-11-05T18:49:10Z</dcterms:modified>
</cp:coreProperties>
</file>