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rande Ronde Habitat\01 Grande_Ronde_shared_files\Projects\Grande Ronde River Complex 2023\Funding and Proposals\Road Relocation Proposal Oct 2023\Road Design Update with GRMW IT Input Nov 8 2023\"/>
    </mc:Choice>
  </mc:AlternateContent>
  <xr:revisionPtr revIDLastSave="0" documentId="13_ncr:1_{14E37F64-E79D-46AB-AC28-6101C48350D6}" xr6:coauthVersionLast="47" xr6:coauthVersionMax="47" xr10:uidLastSave="{00000000-0000-0000-0000-000000000000}"/>
  <bookViews>
    <workbookView xWindow="28680" yWindow="-120" windowWidth="29040" windowHeight="15840" tabRatio="366" xr2:uid="{00000000-000D-0000-FFFF-FFFF00000000}"/>
  </bookViews>
  <sheets>
    <sheet name="Budget" sheetId="14" r:id="rId1"/>
  </sheets>
  <definedNames>
    <definedName name="_xlnm.Print_Area" localSheetId="0">Budget!$A$1:$I$41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4" l="1"/>
  <c r="F22" i="14"/>
  <c r="G21" i="14"/>
  <c r="G23" i="14"/>
  <c r="G24" i="14"/>
  <c r="G25" i="14"/>
  <c r="G26" i="14"/>
  <c r="F6" i="14"/>
  <c r="F7" i="14"/>
  <c r="F8" i="14"/>
  <c r="F4" i="14"/>
  <c r="G18" i="14"/>
  <c r="G17" i="14"/>
  <c r="G19" i="14"/>
  <c r="G20" i="14"/>
  <c r="G16" i="14"/>
  <c r="G10" i="14"/>
  <c r="G11" i="14"/>
  <c r="G12" i="14"/>
  <c r="G13" i="14"/>
  <c r="G14" i="14"/>
  <c r="H26" i="14"/>
  <c r="H25" i="14"/>
  <c r="H21" i="14" l="1"/>
  <c r="H20" i="14"/>
  <c r="H19" i="14"/>
  <c r="H18" i="14"/>
  <c r="H17" i="14"/>
  <c r="H16" i="14"/>
  <c r="H11" i="14"/>
  <c r="H24" i="14"/>
  <c r="H23" i="14" l="1"/>
  <c r="H22" i="14"/>
  <c r="H14" i="14"/>
  <c r="H13" i="14"/>
  <c r="H12" i="14"/>
  <c r="H10" i="14"/>
  <c r="H9" i="14"/>
  <c r="H8" i="14"/>
  <c r="H7" i="14"/>
  <c r="H6" i="14"/>
  <c r="H5" i="14"/>
  <c r="H4" i="14"/>
  <c r="G5" i="14" l="1"/>
  <c r="H27" i="14"/>
</calcChain>
</file>

<file path=xl/sharedStrings.xml><?xml version="1.0" encoding="utf-8"?>
<sst xmlns="http://schemas.openxmlformats.org/spreadsheetml/2006/main" count="56" uniqueCount="28">
  <si>
    <t>Unit Cost</t>
  </si>
  <si>
    <t>Total</t>
  </si>
  <si>
    <t xml:space="preserve">Qty </t>
  </si>
  <si>
    <t>Sub-Contract Budget Total</t>
  </si>
  <si>
    <t>Construction</t>
  </si>
  <si>
    <t>EA</t>
  </si>
  <si>
    <t>Unit</t>
  </si>
  <si>
    <t>Note:  GRMW will administer the subcontract for ODFW, there will be no indirect applied, GRMW indirect for this will come out of the GRMW Admin contract</t>
  </si>
  <si>
    <t>GRMW/BPA</t>
  </si>
  <si>
    <t>Cost Share</t>
  </si>
  <si>
    <t xml:space="preserve">
1992-026-01 – Grande Ronde Model Watershed
[Project Name]
Subcontractor Budget 
[Date Range for Contract]
</t>
  </si>
  <si>
    <t>Mobilization</t>
  </si>
  <si>
    <t>Construction Survey and Staking, Method II, tolerance class B</t>
  </si>
  <si>
    <t>Soil Erosion and Pollution Control</t>
  </si>
  <si>
    <t>Clearing and Grubbing, Logs Disposal Method (i): Decking, Slash Disposal Method (f): Scattering</t>
  </si>
  <si>
    <t>Roadway Excavation and Embankment, compaction method 2, construction tolerance D</t>
  </si>
  <si>
    <t>Aggregate Base, grading D, Government Source compaction method 2, haul and place</t>
  </si>
  <si>
    <t>Pit Run, 6" minus, compaction method 2, haul and place</t>
  </si>
  <si>
    <t>Stockpiled Aggregates</t>
  </si>
  <si>
    <t>18" CMP, Compaction Method 2</t>
  </si>
  <si>
    <t>36" CMPA, Compaction Method 2</t>
  </si>
  <si>
    <t>Temporary Traffic Control</t>
  </si>
  <si>
    <t>NFSR 5138 Road Relocation</t>
  </si>
  <si>
    <t>NFSR 5125 Road Relocation</t>
  </si>
  <si>
    <t>CY</t>
  </si>
  <si>
    <t>LF</t>
  </si>
  <si>
    <t>LS</t>
  </si>
  <si>
    <t>10% Construction Cost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</si>
</sst>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  <numFmt numFmtId="165" formatCode="&quot;$&quot;#,##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&quot;$&quot;#,##0.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0"/>
      <name val="Arial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65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43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9" fillId="0" borderId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0" fontId="3" fillId="0" borderId="0"/>
    <xf numFmtId="44" fontId="17" fillId="0" borderId="0" applyFont="0" applyFill="0" applyBorder="0" applyAlignment="0" applyProtection="0"/>
    <xf numFmtId="0" fontId="1" fillId="3" borderId="0" applyNumberFormat="0" applyBorder="0" applyAlignment="0" applyProtection="0"/>
  </cellStyleXfs>
  <cellXfs count="37">
    <xf numFmtId="0" fontId="0" fillId="0" borderId="0" xfId="0"/>
    <xf numFmtId="0" fontId="10" fillId="0" borderId="0" xfId="0" applyFont="1"/>
    <xf numFmtId="0" fontId="11" fillId="2" borderId="0" xfId="0" applyFont="1" applyFill="1" applyAlignment="1">
      <alignment horizontal="left"/>
    </xf>
    <xf numFmtId="0" fontId="12" fillId="0" borderId="0" xfId="16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17" applyFont="1"/>
    <xf numFmtId="165" fontId="2" fillId="0" borderId="0" xfId="17" applyNumberFormat="1" applyFont="1"/>
    <xf numFmtId="168" fontId="2" fillId="0" borderId="0" xfId="17" applyNumberFormat="1" applyFont="1"/>
    <xf numFmtId="0" fontId="13" fillId="0" borderId="0" xfId="0" applyFont="1"/>
    <xf numFmtId="165" fontId="13" fillId="0" borderId="0" xfId="0" applyNumberFormat="1" applyFont="1"/>
    <xf numFmtId="0" fontId="11" fillId="0" borderId="0" xfId="0" applyFont="1" applyAlignment="1">
      <alignment wrapText="1"/>
    </xf>
    <xf numFmtId="0" fontId="14" fillId="0" borderId="0" xfId="16" applyFont="1" applyAlignment="1">
      <alignment horizontal="centerContinuous" vertical="center"/>
    </xf>
    <xf numFmtId="1" fontId="15" fillId="0" borderId="0" xfId="0" applyNumberFormat="1" applyFont="1" applyAlignment="1">
      <alignment horizontal="center" vertical="top" shrinkToFit="1"/>
    </xf>
    <xf numFmtId="0" fontId="10" fillId="0" borderId="0" xfId="0" applyFont="1" applyAlignment="1">
      <alignment horizontal="center" vertical="top" wrapText="1"/>
    </xf>
    <xf numFmtId="0" fontId="13" fillId="0" borderId="0" xfId="0" applyFont="1" applyAlignment="1">
      <alignment wrapText="1"/>
    </xf>
    <xf numFmtId="0" fontId="1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44" fontId="14" fillId="0" borderId="0" xfId="0" applyNumberFormat="1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3" borderId="0" xfId="19" applyFont="1" applyAlignment="1"/>
    <xf numFmtId="44" fontId="15" fillId="0" borderId="0" xfId="0" applyNumberFormat="1" applyFont="1" applyAlignment="1">
      <alignment horizontal="center" vertical="top" shrinkToFit="1"/>
    </xf>
    <xf numFmtId="44" fontId="0" fillId="0" borderId="0" xfId="18" applyFont="1" applyBorder="1"/>
    <xf numFmtId="44" fontId="10" fillId="0" borderId="0" xfId="0" applyNumberFormat="1" applyFont="1"/>
    <xf numFmtId="44" fontId="0" fillId="0" borderId="0" xfId="18" applyFont="1"/>
    <xf numFmtId="44" fontId="10" fillId="0" borderId="0" xfId="18" applyFont="1"/>
    <xf numFmtId="0" fontId="13" fillId="0" borderId="0" xfId="0" applyFont="1" applyAlignment="1">
      <alignment horizontal="left" wrapText="1"/>
    </xf>
    <xf numFmtId="44" fontId="15" fillId="0" borderId="0" xfId="0" applyNumberFormat="1" applyFont="1" applyAlignment="1">
      <alignment horizontal="center" vertical="top" shrinkToFit="1"/>
    </xf>
    <xf numFmtId="0" fontId="14" fillId="3" borderId="0" xfId="19" applyFont="1" applyAlignment="1">
      <alignment horizontal="right"/>
    </xf>
    <xf numFmtId="44" fontId="14" fillId="3" borderId="0" xfId="19" applyNumberFormat="1" applyFont="1" applyAlignment="1">
      <alignment horizontal="center"/>
    </xf>
    <xf numFmtId="0" fontId="16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</cellXfs>
  <cellStyles count="20">
    <cellStyle name="40% - Accent5" xfId="19" builtinId="47"/>
    <cellStyle name="Comma 3" xfId="1" xr:uid="{00000000-0005-0000-0000-000000000000}"/>
    <cellStyle name="Comma 4" xfId="2" xr:uid="{00000000-0005-0000-0000-000001000000}"/>
    <cellStyle name="Comma 5" xfId="3" xr:uid="{00000000-0005-0000-0000-000002000000}"/>
    <cellStyle name="Comma0" xfId="4" xr:uid="{00000000-0005-0000-0000-000003000000}"/>
    <cellStyle name="Comma0 2" xfId="5" xr:uid="{00000000-0005-0000-0000-000004000000}"/>
    <cellStyle name="Comma0 3" xfId="6" xr:uid="{00000000-0005-0000-0000-000005000000}"/>
    <cellStyle name="Currency" xfId="18" builtinId="4"/>
    <cellStyle name="Currency 4" xfId="7" xr:uid="{00000000-0005-0000-0000-000006000000}"/>
    <cellStyle name="Currency 5" xfId="8" xr:uid="{00000000-0005-0000-0000-000007000000}"/>
    <cellStyle name="Currency0" xfId="9" xr:uid="{00000000-0005-0000-0000-000008000000}"/>
    <cellStyle name="Currency0 2" xfId="10" xr:uid="{00000000-0005-0000-0000-000009000000}"/>
    <cellStyle name="Currency0 3" xfId="11" xr:uid="{00000000-0005-0000-0000-00000A000000}"/>
    <cellStyle name="Normal" xfId="0" builtinId="0"/>
    <cellStyle name="Normal 2" xfId="16" xr:uid="{00000000-0005-0000-0000-00000C000000}"/>
    <cellStyle name="Normal 3" xfId="12" xr:uid="{00000000-0005-0000-0000-00000D000000}"/>
    <cellStyle name="Normal 4" xfId="13" xr:uid="{00000000-0005-0000-0000-00000E000000}"/>
    <cellStyle name="Normal 5" xfId="17" xr:uid="{00000000-0005-0000-0000-00000F000000}"/>
    <cellStyle name="Percent 3" xfId="14" xr:uid="{00000000-0005-0000-0000-000010000000}"/>
    <cellStyle name="Percent 4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"/>
  <sheetViews>
    <sheetView tabSelected="1" view="pageBreakPreview" topLeftCell="A2" zoomScaleNormal="100" zoomScaleSheetLayoutView="100" workbookViewId="0">
      <selection activeCell="B15" sqref="B15:H15"/>
    </sheetView>
  </sheetViews>
  <sheetFormatPr defaultColWidth="10.7109375" defaultRowHeight="14.25" x14ac:dyDescent="0.2"/>
  <cols>
    <col min="1" max="1" width="1.140625" style="9" customWidth="1"/>
    <col min="2" max="2" width="47.7109375" style="9" customWidth="1"/>
    <col min="3" max="3" width="6" style="9" customWidth="1"/>
    <col min="4" max="4" width="7.28515625" style="9" customWidth="1"/>
    <col min="5" max="5" width="11.5703125" style="9" bestFit="1" customWidth="1"/>
    <col min="6" max="6" width="12.7109375" style="9" bestFit="1" customWidth="1"/>
    <col min="7" max="7" width="11.5703125" style="9" bestFit="1" customWidth="1"/>
    <col min="8" max="8" width="12.5703125" style="9" bestFit="1" customWidth="1"/>
    <col min="9" max="9" width="1.7109375" style="9" customWidth="1"/>
    <col min="10" max="10" width="2.28515625" style="9" customWidth="1"/>
    <col min="11" max="11" width="1.85546875" style="9" customWidth="1"/>
    <col min="12" max="12" width="9.42578125" style="9" customWidth="1"/>
    <col min="13" max="21" width="10.7109375" style="9"/>
    <col min="22" max="22" width="14.7109375" style="9" customWidth="1"/>
    <col min="23" max="16384" width="10.7109375" style="9"/>
  </cols>
  <sheetData>
    <row r="1" spans="1:24" ht="109.15" customHeight="1" x14ac:dyDescent="0.25">
      <c r="A1" s="34" t="s">
        <v>10</v>
      </c>
      <c r="B1" s="34"/>
      <c r="C1" s="34"/>
      <c r="D1" s="34"/>
      <c r="E1" s="34"/>
      <c r="F1" s="34"/>
      <c r="G1" s="34"/>
      <c r="H1" s="34"/>
      <c r="I1" s="11"/>
      <c r="J1" s="11"/>
      <c r="K1" s="11"/>
      <c r="L1" s="11"/>
    </row>
    <row r="2" spans="1:24" s="1" customFormat="1" ht="36" customHeight="1" x14ac:dyDescent="0.25">
      <c r="A2" s="4"/>
      <c r="B2" s="2" t="s">
        <v>4</v>
      </c>
      <c r="C2" s="4" t="s">
        <v>2</v>
      </c>
      <c r="D2" s="4" t="s">
        <v>6</v>
      </c>
      <c r="E2" s="4" t="s">
        <v>0</v>
      </c>
      <c r="F2" s="16" t="s">
        <v>8</v>
      </c>
      <c r="G2" s="16" t="s">
        <v>9</v>
      </c>
      <c r="H2" s="4" t="s">
        <v>1</v>
      </c>
    </row>
    <row r="3" spans="1:24" s="1" customFormat="1" ht="13.9" customHeight="1" x14ac:dyDescent="0.25">
      <c r="A3" s="4"/>
      <c r="B3" s="35" t="s">
        <v>23</v>
      </c>
      <c r="C3" s="35"/>
      <c r="D3" s="35"/>
      <c r="E3" s="35"/>
      <c r="F3" s="35"/>
      <c r="G3" s="35"/>
      <c r="H3" s="35"/>
      <c r="N3" s="6"/>
      <c r="O3" s="6"/>
      <c r="P3" s="6"/>
      <c r="Q3" s="6"/>
      <c r="R3" s="6"/>
      <c r="S3" s="6"/>
      <c r="T3" s="6"/>
      <c r="U3" s="6"/>
      <c r="V3" s="6"/>
      <c r="W3" s="6"/>
      <c r="X3" s="7"/>
    </row>
    <row r="4" spans="1:24" s="1" customFormat="1" ht="15" x14ac:dyDescent="0.25">
      <c r="A4" s="4"/>
      <c r="B4" s="17" t="s">
        <v>11</v>
      </c>
      <c r="C4" s="13">
        <v>1</v>
      </c>
      <c r="D4" s="14" t="s">
        <v>5</v>
      </c>
      <c r="E4" s="26">
        <v>17170</v>
      </c>
      <c r="F4" s="25">
        <f>H4</f>
        <v>17170</v>
      </c>
      <c r="G4" s="25"/>
      <c r="H4" s="31">
        <f>C4*E4</f>
        <v>17170</v>
      </c>
      <c r="I4" s="31"/>
      <c r="N4" s="6"/>
      <c r="O4" s="6"/>
      <c r="P4" s="6"/>
      <c r="Q4" s="6"/>
      <c r="R4" s="6"/>
      <c r="S4" s="6"/>
      <c r="T4" s="6"/>
      <c r="U4" s="6"/>
      <c r="V4" s="8"/>
      <c r="W4" s="6"/>
      <c r="X4" s="7"/>
    </row>
    <row r="5" spans="1:24" s="1" customFormat="1" ht="36" customHeight="1" x14ac:dyDescent="0.25">
      <c r="A5" s="4"/>
      <c r="B5" s="17" t="s">
        <v>12</v>
      </c>
      <c r="C5" s="13">
        <v>1</v>
      </c>
      <c r="D5" s="14" t="s">
        <v>5</v>
      </c>
      <c r="E5" s="26">
        <v>6500</v>
      </c>
      <c r="F5" s="25"/>
      <c r="G5" s="25">
        <f>H5</f>
        <v>6500</v>
      </c>
      <c r="H5" s="31">
        <f t="shared" ref="H5:H23" si="0">C5*E5</f>
        <v>6500</v>
      </c>
      <c r="I5" s="31"/>
      <c r="N5" s="6"/>
      <c r="O5" s="6"/>
      <c r="P5" s="6"/>
      <c r="Q5" s="6"/>
      <c r="R5" s="6"/>
      <c r="S5" s="6"/>
      <c r="T5" s="6"/>
      <c r="U5" s="6"/>
      <c r="V5" s="8"/>
      <c r="W5" s="6"/>
      <c r="X5" s="7"/>
    </row>
    <row r="6" spans="1:24" s="1" customFormat="1" ht="15" x14ac:dyDescent="0.25">
      <c r="A6" s="4"/>
      <c r="B6" s="17" t="s">
        <v>13</v>
      </c>
      <c r="C6" s="13">
        <v>1</v>
      </c>
      <c r="D6" s="14" t="s">
        <v>5</v>
      </c>
      <c r="E6" s="26">
        <v>2500</v>
      </c>
      <c r="F6" s="25">
        <f t="shared" ref="F5:F8" si="1">H6</f>
        <v>2500</v>
      </c>
      <c r="G6" s="25"/>
      <c r="H6" s="31">
        <f t="shared" si="0"/>
        <v>2500</v>
      </c>
      <c r="I6" s="31"/>
      <c r="N6" s="6"/>
      <c r="O6" s="6"/>
      <c r="P6" s="6"/>
      <c r="Q6" s="6"/>
      <c r="R6" s="6"/>
      <c r="S6" s="6"/>
      <c r="T6" s="6"/>
      <c r="U6" s="6"/>
      <c r="V6" s="8"/>
      <c r="W6" s="6"/>
      <c r="X6" s="7"/>
    </row>
    <row r="7" spans="1:24" s="1" customFormat="1" ht="25.5" x14ac:dyDescent="0.25">
      <c r="A7" s="4"/>
      <c r="B7" s="18" t="s">
        <v>14</v>
      </c>
      <c r="C7" s="13">
        <v>1</v>
      </c>
      <c r="D7" s="14" t="s">
        <v>5</v>
      </c>
      <c r="E7" s="26">
        <v>12500</v>
      </c>
      <c r="F7" s="25">
        <f t="shared" si="1"/>
        <v>12500</v>
      </c>
      <c r="G7" s="25"/>
      <c r="H7" s="31">
        <f t="shared" si="0"/>
        <v>12500</v>
      </c>
      <c r="I7" s="31"/>
      <c r="N7" s="6"/>
      <c r="O7" s="6"/>
      <c r="P7" s="6"/>
      <c r="Q7" s="6"/>
      <c r="R7" s="6"/>
      <c r="S7" s="6"/>
      <c r="T7" s="6"/>
      <c r="U7" s="6"/>
      <c r="V7" s="8"/>
      <c r="W7" s="6"/>
      <c r="X7" s="7"/>
    </row>
    <row r="8" spans="1:24" s="1" customFormat="1" ht="25.5" x14ac:dyDescent="0.25">
      <c r="A8" s="4"/>
      <c r="B8" s="19" t="s">
        <v>15</v>
      </c>
      <c r="C8" s="13">
        <v>9000</v>
      </c>
      <c r="D8" s="14" t="s">
        <v>24</v>
      </c>
      <c r="E8" s="26">
        <v>8</v>
      </c>
      <c r="F8" s="25">
        <f t="shared" si="1"/>
        <v>72000</v>
      </c>
      <c r="G8" s="25"/>
      <c r="H8" s="31">
        <f t="shared" si="0"/>
        <v>72000</v>
      </c>
      <c r="I8" s="31"/>
      <c r="N8" s="6"/>
      <c r="O8" s="6"/>
      <c r="P8" s="6"/>
      <c r="Q8" s="6"/>
      <c r="R8" s="6"/>
      <c r="S8" s="6"/>
      <c r="T8" s="6"/>
      <c r="U8" s="6"/>
      <c r="V8" s="8"/>
      <c r="W8" s="6"/>
      <c r="X8" s="7"/>
    </row>
    <row r="9" spans="1:24" s="1" customFormat="1" ht="25.5" x14ac:dyDescent="0.25">
      <c r="A9" s="4"/>
      <c r="B9" s="19" t="s">
        <v>16</v>
      </c>
      <c r="C9" s="13">
        <v>800</v>
      </c>
      <c r="D9" s="14" t="s">
        <v>24</v>
      </c>
      <c r="E9" s="26">
        <v>48</v>
      </c>
      <c r="F9" s="25"/>
      <c r="G9" s="25">
        <f>H9</f>
        <v>38400</v>
      </c>
      <c r="H9" s="31">
        <f t="shared" si="0"/>
        <v>38400</v>
      </c>
      <c r="I9" s="31"/>
      <c r="N9" s="6"/>
      <c r="O9" s="6"/>
      <c r="P9" s="6"/>
      <c r="Q9" s="6"/>
      <c r="R9" s="6"/>
      <c r="S9" s="6"/>
      <c r="T9" s="6"/>
      <c r="U9" s="6"/>
      <c r="V9" s="8"/>
      <c r="W9" s="6"/>
      <c r="X9" s="7"/>
    </row>
    <row r="10" spans="1:24" s="1" customFormat="1" ht="26.25" x14ac:dyDescent="0.25">
      <c r="A10" s="4"/>
      <c r="B10" s="17" t="s">
        <v>17</v>
      </c>
      <c r="C10" s="13">
        <v>800</v>
      </c>
      <c r="D10" s="14" t="s">
        <v>24</v>
      </c>
      <c r="E10" s="26">
        <v>31</v>
      </c>
      <c r="F10" s="25"/>
      <c r="G10" s="25">
        <f t="shared" ref="G10:G14" si="2">H10</f>
        <v>24800</v>
      </c>
      <c r="H10" s="31">
        <f t="shared" si="0"/>
        <v>24800</v>
      </c>
      <c r="I10" s="31"/>
      <c r="N10" s="6"/>
      <c r="O10" s="6"/>
      <c r="P10" s="6"/>
      <c r="Q10" s="6"/>
      <c r="R10" s="6"/>
      <c r="S10" s="6"/>
      <c r="T10" s="6"/>
      <c r="U10" s="6"/>
      <c r="V10" s="8"/>
      <c r="W10" s="6"/>
      <c r="X10" s="7"/>
    </row>
    <row r="11" spans="1:24" s="1" customFormat="1" ht="15" x14ac:dyDescent="0.25">
      <c r="A11" s="4"/>
      <c r="B11" s="17" t="s">
        <v>18</v>
      </c>
      <c r="C11" s="13">
        <v>1</v>
      </c>
      <c r="D11" s="14" t="s">
        <v>5</v>
      </c>
      <c r="E11" s="26">
        <v>1500</v>
      </c>
      <c r="F11" s="25"/>
      <c r="G11" s="25">
        <f t="shared" si="2"/>
        <v>1500</v>
      </c>
      <c r="H11" s="31">
        <f t="shared" ref="H11" si="3">C11*E11</f>
        <v>1500</v>
      </c>
      <c r="I11" s="31"/>
      <c r="N11" s="6"/>
      <c r="O11" s="6"/>
      <c r="P11" s="6"/>
      <c r="Q11" s="6"/>
      <c r="R11" s="6"/>
      <c r="S11" s="6"/>
      <c r="T11" s="6"/>
      <c r="U11" s="6"/>
      <c r="V11" s="8"/>
      <c r="W11" s="6"/>
      <c r="X11" s="7"/>
    </row>
    <row r="12" spans="1:24" s="1" customFormat="1" ht="15" x14ac:dyDescent="0.25">
      <c r="A12" s="4"/>
      <c r="B12" s="17" t="s">
        <v>19</v>
      </c>
      <c r="C12" s="13">
        <v>92</v>
      </c>
      <c r="D12" s="14" t="s">
        <v>25</v>
      </c>
      <c r="E12" s="26">
        <v>75</v>
      </c>
      <c r="F12" s="25"/>
      <c r="G12" s="25">
        <f t="shared" si="2"/>
        <v>6900</v>
      </c>
      <c r="H12" s="31">
        <f t="shared" si="0"/>
        <v>6900</v>
      </c>
      <c r="I12" s="31"/>
      <c r="N12" s="6"/>
      <c r="O12" s="6"/>
      <c r="P12" s="6"/>
      <c r="Q12" s="6"/>
      <c r="R12" s="6"/>
      <c r="S12" s="6"/>
      <c r="T12" s="6"/>
      <c r="U12" s="6"/>
      <c r="V12" s="8"/>
      <c r="W12" s="6"/>
      <c r="X12" s="7"/>
    </row>
    <row r="13" spans="1:24" s="1" customFormat="1" ht="15" x14ac:dyDescent="0.25">
      <c r="A13" s="4"/>
      <c r="B13" s="17" t="s">
        <v>20</v>
      </c>
      <c r="C13" s="13">
        <v>56</v>
      </c>
      <c r="D13" s="14" t="s">
        <v>25</v>
      </c>
      <c r="E13" s="26">
        <v>100</v>
      </c>
      <c r="F13" s="25"/>
      <c r="G13" s="25">
        <f t="shared" si="2"/>
        <v>5600</v>
      </c>
      <c r="H13" s="31">
        <f t="shared" si="0"/>
        <v>5600</v>
      </c>
      <c r="I13" s="31"/>
      <c r="N13" s="6"/>
      <c r="O13" s="6"/>
      <c r="P13" s="6"/>
      <c r="Q13" s="6"/>
      <c r="R13" s="6"/>
      <c r="S13" s="6"/>
      <c r="T13" s="6"/>
      <c r="U13" s="6"/>
      <c r="V13" s="8"/>
      <c r="W13" s="6"/>
      <c r="X13" s="7"/>
    </row>
    <row r="14" spans="1:24" s="1" customFormat="1" ht="15" x14ac:dyDescent="0.25">
      <c r="A14" s="4"/>
      <c r="B14" s="17" t="s">
        <v>21</v>
      </c>
      <c r="C14" s="13">
        <v>1</v>
      </c>
      <c r="D14" s="14" t="s">
        <v>5</v>
      </c>
      <c r="E14" s="26">
        <v>1000</v>
      </c>
      <c r="F14" s="25"/>
      <c r="G14" s="25">
        <f t="shared" si="2"/>
        <v>1000</v>
      </c>
      <c r="H14" s="31">
        <f t="shared" si="0"/>
        <v>1000</v>
      </c>
      <c r="I14" s="31"/>
      <c r="N14" s="6"/>
      <c r="O14" s="6"/>
      <c r="P14" s="6"/>
      <c r="Q14" s="6"/>
      <c r="R14" s="6"/>
      <c r="S14" s="6"/>
      <c r="T14" s="6"/>
      <c r="U14" s="6"/>
      <c r="V14" s="8"/>
      <c r="W14" s="6"/>
      <c r="X14" s="7"/>
    </row>
    <row r="15" spans="1:24" s="1" customFormat="1" ht="15" x14ac:dyDescent="0.25">
      <c r="A15" s="4"/>
      <c r="B15" s="36" t="s">
        <v>22</v>
      </c>
      <c r="C15" s="36"/>
      <c r="D15" s="36"/>
      <c r="E15" s="36"/>
      <c r="F15" s="36"/>
      <c r="G15" s="36"/>
      <c r="H15" s="36"/>
      <c r="I15" s="25"/>
      <c r="N15" s="6"/>
      <c r="O15" s="6"/>
      <c r="P15" s="6"/>
      <c r="Q15" s="6"/>
      <c r="R15" s="6"/>
      <c r="S15" s="6"/>
      <c r="T15" s="6"/>
      <c r="U15" s="6"/>
      <c r="V15" s="8"/>
      <c r="W15" s="6"/>
      <c r="X15" s="7"/>
    </row>
    <row r="16" spans="1:24" s="1" customFormat="1" ht="15" x14ac:dyDescent="0.25">
      <c r="A16" s="4"/>
      <c r="B16" t="s">
        <v>11</v>
      </c>
      <c r="C16" s="22">
        <v>1</v>
      </c>
      <c r="D16" s="22" t="s">
        <v>5</v>
      </c>
      <c r="E16" s="26">
        <v>16715</v>
      </c>
      <c r="F16" s="20"/>
      <c r="G16" s="21">
        <f>H16</f>
        <v>16715</v>
      </c>
      <c r="H16" s="21">
        <f t="shared" ref="H16:H21" si="4">E16*C16</f>
        <v>16715</v>
      </c>
      <c r="I16" s="25"/>
      <c r="N16" s="6"/>
      <c r="O16" s="6"/>
      <c r="P16" s="6"/>
      <c r="Q16" s="6"/>
      <c r="R16" s="6"/>
      <c r="S16" s="6"/>
      <c r="T16" s="6"/>
      <c r="U16" s="6"/>
      <c r="V16" s="8"/>
      <c r="W16" s="6"/>
      <c r="X16" s="7"/>
    </row>
    <row r="17" spans="1:14" ht="36" customHeight="1" x14ac:dyDescent="0.25">
      <c r="A17" s="4"/>
      <c r="B17" s="17" t="s">
        <v>12</v>
      </c>
      <c r="C17" s="22">
        <v>1</v>
      </c>
      <c r="D17" s="22" t="s">
        <v>5</v>
      </c>
      <c r="E17" s="26">
        <v>6500</v>
      </c>
      <c r="F17" s="20"/>
      <c r="G17" s="21">
        <f t="shared" ref="G17:G26" si="5">H17</f>
        <v>6500</v>
      </c>
      <c r="H17" s="21">
        <f t="shared" si="4"/>
        <v>6500</v>
      </c>
      <c r="I17" s="25"/>
      <c r="N17" s="10"/>
    </row>
    <row r="18" spans="1:14" ht="15" x14ac:dyDescent="0.25">
      <c r="A18" s="4"/>
      <c r="B18" s="17" t="s">
        <v>13</v>
      </c>
      <c r="C18" s="22">
        <v>1</v>
      </c>
      <c r="D18" s="22" t="s">
        <v>5</v>
      </c>
      <c r="E18" s="26">
        <v>2500</v>
      </c>
      <c r="F18" s="20"/>
      <c r="G18" s="21">
        <f t="shared" si="5"/>
        <v>2500</v>
      </c>
      <c r="H18" s="21">
        <f t="shared" si="4"/>
        <v>2500</v>
      </c>
      <c r="I18" s="25"/>
    </row>
    <row r="19" spans="1:14" ht="25.5" x14ac:dyDescent="0.25">
      <c r="A19" s="4"/>
      <c r="B19" s="18" t="s">
        <v>14</v>
      </c>
      <c r="C19" s="22">
        <v>1</v>
      </c>
      <c r="D19" s="22" t="s">
        <v>5</v>
      </c>
      <c r="E19" s="26">
        <v>9500</v>
      </c>
      <c r="F19" s="20"/>
      <c r="G19" s="21">
        <f t="shared" si="5"/>
        <v>9500</v>
      </c>
      <c r="H19" s="21">
        <f t="shared" si="4"/>
        <v>9500</v>
      </c>
      <c r="I19" s="25"/>
    </row>
    <row r="20" spans="1:14" ht="31.15" customHeight="1" x14ac:dyDescent="0.25">
      <c r="A20" s="4"/>
      <c r="B20" s="18" t="s">
        <v>15</v>
      </c>
      <c r="C20" s="22">
        <v>6800</v>
      </c>
      <c r="D20" s="22" t="s">
        <v>24</v>
      </c>
      <c r="E20" s="26">
        <v>8</v>
      </c>
      <c r="F20" s="20"/>
      <c r="G20" s="21">
        <f t="shared" si="5"/>
        <v>54400</v>
      </c>
      <c r="H20" s="21">
        <f t="shared" si="4"/>
        <v>54400</v>
      </c>
      <c r="I20" s="25"/>
    </row>
    <row r="21" spans="1:14" ht="25.5" x14ac:dyDescent="0.25">
      <c r="A21" s="4"/>
      <c r="B21" s="18" t="s">
        <v>16</v>
      </c>
      <c r="C21" s="22">
        <v>1050</v>
      </c>
      <c r="D21" s="22" t="s">
        <v>24</v>
      </c>
      <c r="E21" s="26">
        <v>48</v>
      </c>
      <c r="F21" s="27"/>
      <c r="G21" s="21">
        <f t="shared" si="5"/>
        <v>50400</v>
      </c>
      <c r="H21" s="21">
        <f t="shared" si="4"/>
        <v>50400</v>
      </c>
      <c r="I21" s="25"/>
    </row>
    <row r="22" spans="1:14" ht="25.5" x14ac:dyDescent="0.25">
      <c r="A22" s="3"/>
      <c r="B22" s="18" t="s">
        <v>17</v>
      </c>
      <c r="C22" s="13">
        <v>700</v>
      </c>
      <c r="D22" s="14" t="s">
        <v>24</v>
      </c>
      <c r="E22" s="26">
        <v>31</v>
      </c>
      <c r="F22" s="27">
        <f>H22-861.5</f>
        <v>20838.5</v>
      </c>
      <c r="G22" s="21">
        <v>861.5</v>
      </c>
      <c r="H22" s="31">
        <f t="shared" si="0"/>
        <v>21700</v>
      </c>
      <c r="I22" s="31"/>
    </row>
    <row r="23" spans="1:14" ht="15" x14ac:dyDescent="0.25">
      <c r="A23" s="12"/>
      <c r="B23" s="17" t="s">
        <v>19</v>
      </c>
      <c r="C23" s="13">
        <v>154</v>
      </c>
      <c r="D23" s="14" t="s">
        <v>25</v>
      </c>
      <c r="E23" s="26">
        <v>75</v>
      </c>
      <c r="F23" s="27"/>
      <c r="G23" s="21">
        <f t="shared" si="5"/>
        <v>11550</v>
      </c>
      <c r="H23" s="31">
        <f t="shared" si="0"/>
        <v>11550</v>
      </c>
      <c r="I23" s="31"/>
    </row>
    <row r="24" spans="1:14" ht="15" x14ac:dyDescent="0.25">
      <c r="B24" s="17" t="s">
        <v>20</v>
      </c>
      <c r="C24" s="13">
        <v>96</v>
      </c>
      <c r="D24" s="14" t="s">
        <v>25</v>
      </c>
      <c r="E24" s="26">
        <v>100</v>
      </c>
      <c r="F24" s="27"/>
      <c r="G24" s="21">
        <f t="shared" si="5"/>
        <v>9600</v>
      </c>
      <c r="H24" s="31">
        <f>C24*E24</f>
        <v>9600</v>
      </c>
      <c r="I24" s="31"/>
    </row>
    <row r="25" spans="1:14" ht="15" x14ac:dyDescent="0.25">
      <c r="B25" s="17" t="s">
        <v>21</v>
      </c>
      <c r="C25" s="23">
        <v>1</v>
      </c>
      <c r="D25" s="5" t="s">
        <v>26</v>
      </c>
      <c r="E25" s="28">
        <v>1000</v>
      </c>
      <c r="F25" s="27"/>
      <c r="G25" s="21">
        <f t="shared" si="5"/>
        <v>1000</v>
      </c>
      <c r="H25" s="31">
        <f>C25*E25</f>
        <v>1000</v>
      </c>
      <c r="I25" s="31"/>
    </row>
    <row r="26" spans="1:14" ht="15" customHeight="1" x14ac:dyDescent="0.25">
      <c r="B26" s="1" t="s">
        <v>27</v>
      </c>
      <c r="C26" s="5">
        <v>1</v>
      </c>
      <c r="D26" s="1" t="s">
        <v>26</v>
      </c>
      <c r="E26" s="29">
        <v>37273.5</v>
      </c>
      <c r="F26" s="27"/>
      <c r="G26" s="21">
        <f t="shared" si="5"/>
        <v>37273.5</v>
      </c>
      <c r="H26" s="31">
        <f>C26*E26</f>
        <v>37273.5</v>
      </c>
      <c r="I26" s="31"/>
    </row>
    <row r="27" spans="1:14" ht="15" customHeight="1" x14ac:dyDescent="0.25">
      <c r="B27" s="32" t="s">
        <v>3</v>
      </c>
      <c r="C27" s="24"/>
      <c r="D27" s="24"/>
      <c r="E27" s="24"/>
      <c r="F27" s="24"/>
      <c r="G27" s="24"/>
      <c r="H27" s="33">
        <f>SUM(H4:I26)</f>
        <v>410008.5</v>
      </c>
    </row>
    <row r="28" spans="1:14" ht="15" customHeight="1" x14ac:dyDescent="0.25">
      <c r="B28" s="32"/>
      <c r="C28" s="24"/>
      <c r="D28" s="24"/>
      <c r="E28" s="24"/>
      <c r="F28" s="24"/>
      <c r="G28" s="24"/>
      <c r="H28" s="33"/>
    </row>
    <row r="29" spans="1:14" ht="47.25" customHeight="1" x14ac:dyDescent="0.2">
      <c r="B29" s="30" t="s">
        <v>7</v>
      </c>
      <c r="C29" s="30"/>
      <c r="D29" s="30"/>
      <c r="E29" s="30"/>
      <c r="F29" s="15"/>
      <c r="G29" s="15"/>
    </row>
  </sheetData>
  <mergeCells count="22">
    <mergeCell ref="H8:I8"/>
    <mergeCell ref="H9:I9"/>
    <mergeCell ref="H10:I10"/>
    <mergeCell ref="H12:I12"/>
    <mergeCell ref="H13:I13"/>
    <mergeCell ref="A1:H1"/>
    <mergeCell ref="H4:I4"/>
    <mergeCell ref="H5:I5"/>
    <mergeCell ref="H6:I6"/>
    <mergeCell ref="H7:I7"/>
    <mergeCell ref="B3:H3"/>
    <mergeCell ref="B29:E29"/>
    <mergeCell ref="H11:I11"/>
    <mergeCell ref="H25:I25"/>
    <mergeCell ref="B27:B28"/>
    <mergeCell ref="H27:H28"/>
    <mergeCell ref="H26:I26"/>
    <mergeCell ref="H14:I14"/>
    <mergeCell ref="H22:I22"/>
    <mergeCell ref="H23:I23"/>
    <mergeCell ref="H24:I24"/>
    <mergeCell ref="B15:H15"/>
  </mergeCells>
  <pageMargins left="0.28000000000000003" right="0.21" top="0.39" bottom="0.46" header="0.17" footer="0.3"/>
  <pageSetup scale="79" orientation="portrait" r:id="rId1"/>
  <rowBreaks count="1" manualBreakCount="1"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CRITFC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Fryer</dc:creator>
  <cp:lastModifiedBy>Deric Carson</cp:lastModifiedBy>
  <cp:lastPrinted>2021-06-30T20:33:30Z</cp:lastPrinted>
  <dcterms:created xsi:type="dcterms:W3CDTF">2009-05-26T17:30:17Z</dcterms:created>
  <dcterms:modified xsi:type="dcterms:W3CDTF">2023-11-15T17:50:34Z</dcterms:modified>
</cp:coreProperties>
</file>