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sn\Word_temp_file_for_Annual\"/>
    </mc:Choice>
  </mc:AlternateContent>
  <bookViews>
    <workbookView xWindow="0" yWindow="0" windowWidth="19200" windowHeight="7310"/>
  </bookViews>
  <sheets>
    <sheet name="UGR-6" sheetId="1" r:id="rId1"/>
  </sheets>
  <externalReferences>
    <externalReference r:id="rId2"/>
  </externalReferences>
  <definedNames>
    <definedName name="_xlnm._FilterDatabase" localSheetId="0" hidden="1">'UGR-6'!$L$69:$N$114</definedName>
    <definedName name="_GoBack" localSheetId="0">'UGR-6'!$C$132</definedName>
    <definedName name="LandownerWillingness">'[1]Opportunity Variables'!#REF!</definedName>
    <definedName name="OLE_LINK1" localSheetId="0">'UGR-6'!$C$119</definedName>
    <definedName name="OLE_LINK2" localSheetId="0">'UGR-6'!$C$120</definedName>
    <definedName name="_xlnm.Print_Area" localSheetId="0">'UGR-6'!$A$1:$K$136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14" i="1" l="1"/>
  <c r="M114" i="1"/>
  <c r="L114" i="1"/>
  <c r="N113" i="1"/>
  <c r="M113" i="1"/>
  <c r="L113" i="1"/>
  <c r="N112" i="1"/>
  <c r="M112" i="1"/>
  <c r="L112" i="1"/>
  <c r="N111" i="1"/>
  <c r="M111" i="1"/>
  <c r="L111" i="1"/>
  <c r="N110" i="1"/>
  <c r="M110" i="1"/>
  <c r="L110" i="1"/>
  <c r="N109" i="1"/>
  <c r="M109" i="1"/>
  <c r="L109" i="1"/>
  <c r="N108" i="1"/>
  <c r="M108" i="1"/>
  <c r="L108" i="1"/>
  <c r="N107" i="1"/>
  <c r="M107" i="1"/>
  <c r="L107" i="1"/>
  <c r="N106" i="1"/>
  <c r="M106" i="1"/>
  <c r="L106" i="1"/>
  <c r="N105" i="1"/>
  <c r="M105" i="1"/>
  <c r="L105" i="1"/>
  <c r="N104" i="1"/>
  <c r="M104" i="1"/>
  <c r="L104" i="1"/>
  <c r="N103" i="1"/>
  <c r="M103" i="1"/>
  <c r="L103" i="1"/>
  <c r="N102" i="1"/>
  <c r="M102" i="1"/>
  <c r="L102" i="1"/>
  <c r="N101" i="1"/>
  <c r="M101" i="1"/>
  <c r="L101" i="1"/>
  <c r="N100" i="1"/>
  <c r="M100" i="1"/>
  <c r="L100" i="1"/>
  <c r="N99" i="1"/>
  <c r="M99" i="1"/>
  <c r="L99" i="1"/>
  <c r="N98" i="1"/>
  <c r="M98" i="1"/>
  <c r="L98" i="1"/>
  <c r="N97" i="1"/>
  <c r="M97" i="1"/>
  <c r="L97" i="1"/>
  <c r="N96" i="1"/>
  <c r="M96" i="1"/>
  <c r="L96" i="1"/>
  <c r="N95" i="1"/>
  <c r="M95" i="1"/>
  <c r="L95" i="1"/>
  <c r="N94" i="1"/>
  <c r="M94" i="1"/>
  <c r="L94" i="1"/>
  <c r="N93" i="1"/>
  <c r="M93" i="1"/>
  <c r="L93" i="1"/>
  <c r="N92" i="1"/>
  <c r="M92" i="1"/>
  <c r="L92" i="1"/>
  <c r="N91" i="1"/>
  <c r="M91" i="1"/>
  <c r="L91" i="1"/>
  <c r="N90" i="1"/>
  <c r="M90" i="1"/>
  <c r="L90" i="1"/>
  <c r="N89" i="1"/>
  <c r="M89" i="1"/>
  <c r="L89" i="1"/>
  <c r="N88" i="1"/>
  <c r="M88" i="1"/>
  <c r="L88" i="1"/>
  <c r="N87" i="1"/>
  <c r="M87" i="1"/>
  <c r="L87" i="1"/>
  <c r="N86" i="1"/>
  <c r="M86" i="1"/>
  <c r="L86" i="1"/>
  <c r="N85" i="1"/>
  <c r="M85" i="1"/>
  <c r="L85" i="1"/>
  <c r="N84" i="1"/>
  <c r="M84" i="1"/>
  <c r="L84" i="1"/>
  <c r="N83" i="1"/>
  <c r="M83" i="1"/>
  <c r="L83" i="1"/>
  <c r="N82" i="1"/>
  <c r="M82" i="1"/>
  <c r="L82" i="1"/>
  <c r="N81" i="1"/>
  <c r="M81" i="1"/>
  <c r="L81" i="1"/>
  <c r="N80" i="1"/>
  <c r="M80" i="1"/>
  <c r="L80" i="1"/>
  <c r="N79" i="1"/>
  <c r="M79" i="1"/>
  <c r="L79" i="1"/>
  <c r="N78" i="1"/>
  <c r="M78" i="1"/>
  <c r="L78" i="1"/>
  <c r="N77" i="1"/>
  <c r="M77" i="1"/>
  <c r="L77" i="1"/>
  <c r="N76" i="1"/>
  <c r="M76" i="1"/>
  <c r="L76" i="1"/>
  <c r="N75" i="1"/>
  <c r="M75" i="1"/>
  <c r="L75" i="1"/>
  <c r="N74" i="1"/>
  <c r="M74" i="1"/>
  <c r="L74" i="1"/>
  <c r="N73" i="1"/>
  <c r="M73" i="1"/>
  <c r="L73" i="1"/>
  <c r="N72" i="1"/>
  <c r="M72" i="1"/>
  <c r="L72" i="1"/>
  <c r="N71" i="1"/>
  <c r="M71" i="1"/>
  <c r="L71" i="1"/>
  <c r="N70" i="1"/>
  <c r="M70" i="1"/>
  <c r="L70" i="1"/>
</calcChain>
</file>

<file path=xl/sharedStrings.xml><?xml version="1.0" encoding="utf-8"?>
<sst xmlns="http://schemas.openxmlformats.org/spreadsheetml/2006/main" count="295" uniqueCount="152">
  <si>
    <t>Restoration Activity Prioritization Worksheet</t>
  </si>
  <si>
    <t>River</t>
  </si>
  <si>
    <t>Clark, Indian Creek</t>
  </si>
  <si>
    <t>Location</t>
  </si>
  <si>
    <t>Union County, OR</t>
  </si>
  <si>
    <t>Authors</t>
  </si>
  <si>
    <t>UGR Science TAC</t>
  </si>
  <si>
    <t>Updated</t>
  </si>
  <si>
    <t>January, 15th 2015</t>
  </si>
  <si>
    <t>BSR</t>
  </si>
  <si>
    <t>UGR-6</t>
  </si>
  <si>
    <t>Description</t>
  </si>
  <si>
    <t>Clark Creek, Indian Creek, Rysdam Canyon and Duncan Canyon</t>
  </si>
  <si>
    <t>Fish Periodicity</t>
  </si>
  <si>
    <t>L</t>
  </si>
  <si>
    <t>M</t>
  </si>
  <si>
    <t>H</t>
  </si>
  <si>
    <t>N/A</t>
  </si>
  <si>
    <t>Comments</t>
  </si>
  <si>
    <t>Indian Creek was included in the Catherine Creek Atlas, some changes were made</t>
  </si>
  <si>
    <t>There are no juvenile emigration timing data so migration timing is based off of Catherine Creek data</t>
  </si>
  <si>
    <t>Anecdotal accounts of Chinook Spawning in Clark Creek</t>
  </si>
  <si>
    <t>Oct-Dec steelhead juvenile emigration changed to light - TB</t>
  </si>
  <si>
    <t>Fish Use &amp; Life Stage Utilization</t>
  </si>
  <si>
    <t xml:space="preserve">Fish Utilization </t>
  </si>
  <si>
    <t>Scores</t>
  </si>
  <si>
    <t>Chinook</t>
  </si>
  <si>
    <t>Steelhead</t>
  </si>
  <si>
    <t>Bull Trout</t>
  </si>
  <si>
    <t>Adult Immigration</t>
  </si>
  <si>
    <t>Adult Holding</t>
  </si>
  <si>
    <r>
      <t xml:space="preserve">BUT periodicity chart needs to be double checked with USFWS. </t>
    </r>
    <r>
      <rPr>
        <b/>
        <sz val="11"/>
        <rFont val="Calibri"/>
        <family val="2"/>
        <scheme val="minor"/>
      </rPr>
      <t>STS changed from M to L - don't hold in small tribs.</t>
    </r>
  </si>
  <si>
    <t>Spawning / Incubation / Emergence</t>
  </si>
  <si>
    <t>Juvenile Emigration</t>
  </si>
  <si>
    <t>STS changed from M to H - high use and very degraded conditions in need of action (comment applies to all juvenile use)</t>
  </si>
  <si>
    <t>Summer Rearing</t>
  </si>
  <si>
    <t>Winter Rearing</t>
  </si>
  <si>
    <t>Limiting Factors</t>
  </si>
  <si>
    <t>Score</t>
  </si>
  <si>
    <r>
      <t xml:space="preserve">1.1 Habitat Quantity: Anthropogenic Barrier </t>
    </r>
    <r>
      <rPr>
        <sz val="11"/>
        <color rgb="FFFF0000"/>
        <rFont val="Calibri"/>
        <family val="2"/>
        <scheme val="minor"/>
      </rPr>
      <t>(CHS, STS)</t>
    </r>
  </si>
  <si>
    <t>Lots of culverts and diversions that need addressed - especially problematic for juveniles.</t>
  </si>
  <si>
    <r>
      <t xml:space="preserve">4.1 Riparian Condition: Riparian Condition </t>
    </r>
    <r>
      <rPr>
        <sz val="11"/>
        <color rgb="FFFF0000"/>
        <rFont val="Calibri"/>
        <family val="2"/>
        <scheme val="minor"/>
      </rPr>
      <t>(CHS, STS)</t>
    </r>
  </si>
  <si>
    <t>Headwaters in good shape but a major concern in lower valleys.</t>
  </si>
  <si>
    <r>
      <t xml:space="preserve">4.2 Riparian Condition: LWD Recruitment </t>
    </r>
    <r>
      <rPr>
        <sz val="11"/>
        <color rgb="FFFF0000"/>
        <rFont val="Calibri"/>
        <family val="2"/>
        <scheme val="minor"/>
      </rPr>
      <t>(CHS, STS)</t>
    </r>
  </si>
  <si>
    <r>
      <t xml:space="preserve">6.1 Channel Structure and Form: Bed and Channel Form </t>
    </r>
    <r>
      <rPr>
        <sz val="11"/>
        <color rgb="FFFF0000"/>
        <rFont val="Calibri"/>
        <family val="2"/>
        <scheme val="minor"/>
      </rPr>
      <t>(CHS, STS)</t>
    </r>
  </si>
  <si>
    <r>
      <t xml:space="preserve">6.2 Channel Structure and Form: Instream Structural Complexity </t>
    </r>
    <r>
      <rPr>
        <sz val="11"/>
        <color rgb="FFFF0000"/>
        <rFont val="Calibri"/>
        <family val="2"/>
        <scheme val="minor"/>
      </rPr>
      <t>(CHS, STS)</t>
    </r>
  </si>
  <si>
    <r>
      <t xml:space="preserve">7.2 Sediment Condition: Increased Sediment Quantity </t>
    </r>
    <r>
      <rPr>
        <sz val="11"/>
        <color rgb="FFFF0000"/>
        <rFont val="Calibri"/>
        <family val="2"/>
        <scheme val="minor"/>
      </rPr>
      <t>(CHS, STS)</t>
    </r>
  </si>
  <si>
    <r>
      <t xml:space="preserve">8.1 Water Quality: Temperature </t>
    </r>
    <r>
      <rPr>
        <sz val="11"/>
        <color rgb="FFFF0000"/>
        <rFont val="Calibri"/>
        <family val="2"/>
        <scheme val="minor"/>
      </rPr>
      <t>(CHS, STS)</t>
    </r>
  </si>
  <si>
    <r>
      <t xml:space="preserve">9.2 Water Quantity: Decreased Water Quantity </t>
    </r>
    <r>
      <rPr>
        <sz val="11"/>
        <color rgb="FFFF0000"/>
        <rFont val="Calibri"/>
        <family val="2"/>
        <scheme val="minor"/>
      </rPr>
      <t>(CHS, STS)</t>
    </r>
  </si>
  <si>
    <t>Good in upper watershed and bad on lower private lands</t>
  </si>
  <si>
    <t>Altered Primary Productivity</t>
  </si>
  <si>
    <t xml:space="preserve">Steelhead abundance is meeting the ESA viability threshold </t>
  </si>
  <si>
    <t>Altered Prey Species Composition and Diversity</t>
  </si>
  <si>
    <t>5.1 Periperal and Transitional Habitats: Side Channel and Weltand Condtions</t>
  </si>
  <si>
    <t>Scored by subgroup on 4/8/15.  Floodplain in lower valley reaches (8-10 miles on Indian Creek</t>
  </si>
  <si>
    <t>5.2 Periperal and Transitional Habitats: Floodplain Condition</t>
  </si>
  <si>
    <t>Source (above data):   Expert Panel [X]  Sub-Basin [  ]  Recovery Plan [  ]</t>
  </si>
  <si>
    <t>Restoration Activities</t>
  </si>
  <si>
    <t>Description by Group &amp; Action</t>
  </si>
  <si>
    <t>Immediate Term Score</t>
  </si>
  <si>
    <t>Long Term Score</t>
  </si>
  <si>
    <t>QA/QC</t>
  </si>
  <si>
    <t xml:space="preserve"> Dedicating Land and Water to the Preservation and Restoration of Stream Habitat</t>
  </si>
  <si>
    <t>Limiting Factor</t>
  </si>
  <si>
    <t>Immediate</t>
  </si>
  <si>
    <t>Long Term</t>
  </si>
  <si>
    <t>Protect Land and Water (Easement, Acquisition)</t>
  </si>
  <si>
    <t xml:space="preserve"> Channel Modification</t>
  </si>
  <si>
    <t>Channel Reconstruction</t>
  </si>
  <si>
    <t>Need to fix data layers to inlcude lower BSRs.  Lower few miles of Indian Creek is very straight and some meadow areas on lower Clark Creek.</t>
  </si>
  <si>
    <t>Pool Development</t>
  </si>
  <si>
    <t xml:space="preserve">Riffle Construction </t>
  </si>
  <si>
    <t>Meander (Oxbow) Re-connect - Reconstruction</t>
  </si>
  <si>
    <t>None that we can see from aerial imagery but could be reconstructed.</t>
  </si>
  <si>
    <t>Spawning Gravel Cleaning and Placement</t>
  </si>
  <si>
    <t>Floodplain Reconnection</t>
  </si>
  <si>
    <t>***passage priority if it is a barrier not allowing migragtion to u/s spawning/rearing habitat.  All barriers may have been addressed.</t>
  </si>
  <si>
    <t>Levee Modification: Removal, Setback, Breach</t>
  </si>
  <si>
    <t>Not sure if there are many but important to do it if they exist.</t>
  </si>
  <si>
    <t xml:space="preserve">Remove - Relocate Floodplain Infrastructure  </t>
  </si>
  <si>
    <t>Corrals, houses, roads, barns in floodplain</t>
  </si>
  <si>
    <t xml:space="preserve">Restoration of Floodplain Topography and Vegetation </t>
  </si>
  <si>
    <t>Floodplain Construction</t>
  </si>
  <si>
    <t xml:space="preserve"> Side Channel / Off-Channel Habitat Restoration</t>
  </si>
  <si>
    <t>Perennial Side Channel</t>
  </si>
  <si>
    <t>Secondary (non-perrenial) Channel</t>
  </si>
  <si>
    <t xml:space="preserve">Floodplain Pond - Wetland </t>
  </si>
  <si>
    <t>?? Wiers for hab diversity or for head cut or passage?</t>
  </si>
  <si>
    <t>Alcove</t>
  </si>
  <si>
    <t>Hyporheic Off-Channel Habitat (Groundwater)</t>
  </si>
  <si>
    <t>Beaver Restoration Management</t>
  </si>
  <si>
    <t xml:space="preserve"> Riparian Restoration &amp; Management</t>
  </si>
  <si>
    <t xml:space="preserve">Riparian Fencing </t>
  </si>
  <si>
    <t>Riparian Buffer Strip, Planting</t>
  </si>
  <si>
    <t xml:space="preserve">Thinning or removal of understory </t>
  </si>
  <si>
    <t xml:space="preserve">Remove non-native plants </t>
  </si>
  <si>
    <t>Leafy Spurge, Yellow Star Thistle, high densities of Knapweed in upper drainage.</t>
  </si>
  <si>
    <t xml:space="preserve"> Fish Passage Restoration</t>
  </si>
  <si>
    <t xml:space="preserve">Dam removal or breaching </t>
  </si>
  <si>
    <t>Definitely barriers, could remove or add passage (23)</t>
  </si>
  <si>
    <t xml:space="preserve">Barrier or culvert replacement/removal </t>
  </si>
  <si>
    <t>Structural Passage (Diversions)</t>
  </si>
  <si>
    <t xml:space="preserve"> Nutrient Supplementation</t>
  </si>
  <si>
    <t xml:space="preserve">Addition of organic and inorganic nutrients </t>
  </si>
  <si>
    <t>Historic spawning in Indian Creek and Clark Creek</t>
  </si>
  <si>
    <t xml:space="preserve"> Instream Structures,  LWD/Logjams</t>
  </si>
  <si>
    <t>Rock Weirs</t>
  </si>
  <si>
    <t>Boulder Placement</t>
  </si>
  <si>
    <t>LWD Placement</t>
  </si>
  <si>
    <t xml:space="preserve"> Bank Restoration, Modification, Removal</t>
  </si>
  <si>
    <t xml:space="preserve">Modification or Removal of Bank Armoring </t>
  </si>
  <si>
    <t>Restore banklines with LWD - Bioengineering</t>
  </si>
  <si>
    <t>Water Quality  - Quatitiy Impacts</t>
  </si>
  <si>
    <t>Aquire Instream Flow (Lease- Purchase)</t>
  </si>
  <si>
    <t>Improve Thermal Refugia (spring reconnect, other)</t>
  </si>
  <si>
    <t>Irrigation System Upgrades -Water Management</t>
  </si>
  <si>
    <t xml:space="preserve">Reduce - Mitigate Point Source Impacts </t>
  </si>
  <si>
    <t>Upland Vegetation Treatment - Management</t>
  </si>
  <si>
    <t>We've mostly scored this N/A, but may need to revisit this.  Not an action that is typically paid for with fish money part of USFS management.  More a long term management issue, not immediate need.  Jesse will change long term to 'M', leave N/A for immediate</t>
  </si>
  <si>
    <t>Action scoped in two opportunities within this BSR</t>
  </si>
  <si>
    <t>Road Decomissionsing or abandonment</t>
  </si>
  <si>
    <t>Lots of roads along all fish bearing streams in this BSR</t>
  </si>
  <si>
    <t>Road Grading - Drainage Improvments</t>
  </si>
  <si>
    <t>Defintions &amp; Assumptions</t>
  </si>
  <si>
    <r>
      <t>Life Stage Utilization Score Definitions:</t>
    </r>
    <r>
      <rPr>
        <sz val="12"/>
        <color theme="1"/>
        <rFont val="Calibri"/>
        <family val="2"/>
        <scheme val="minor"/>
      </rPr>
      <t xml:space="preserve"> (sequencing)</t>
    </r>
  </si>
  <si>
    <r>
      <t xml:space="preserve">Based on </t>
    </r>
    <r>
      <rPr>
        <b/>
        <i/>
        <u/>
        <sz val="12"/>
        <color theme="1"/>
        <rFont val="Calibri"/>
        <family val="2"/>
        <scheme val="minor"/>
      </rPr>
      <t>current</t>
    </r>
    <r>
      <rPr>
        <i/>
        <sz val="12"/>
        <color theme="1"/>
        <rFont val="Calibri"/>
        <family val="2"/>
        <scheme val="minor"/>
      </rPr>
      <t xml:space="preserve"> fish use,</t>
    </r>
  </si>
  <si>
    <t>High (H)</t>
  </si>
  <si>
    <r>
      <t xml:space="preserve">Critical life stage use in need of </t>
    </r>
    <r>
      <rPr>
        <u/>
        <sz val="12"/>
        <color theme="1"/>
        <rFont val="Calibri"/>
        <family val="2"/>
        <scheme val="minor"/>
      </rPr>
      <t>immediate</t>
    </r>
    <r>
      <rPr>
        <sz val="12"/>
        <color theme="1"/>
        <rFont val="Calibri"/>
        <family val="2"/>
        <scheme val="minor"/>
      </rPr>
      <t xml:space="preserve"> action for salmonid population performance (abundance, productivity, and sustainability) .  </t>
    </r>
  </si>
  <si>
    <t>Medium (M)</t>
  </si>
  <si>
    <r>
      <t xml:space="preserve">Life stage use that is important to the </t>
    </r>
    <r>
      <rPr>
        <u/>
        <sz val="12"/>
        <color theme="1"/>
        <rFont val="Calibri"/>
        <family val="2"/>
        <scheme val="minor"/>
      </rPr>
      <t>long term</t>
    </r>
    <r>
      <rPr>
        <sz val="12"/>
        <color theme="1"/>
        <rFont val="Calibri"/>
        <family val="2"/>
        <scheme val="minor"/>
      </rPr>
      <t xml:space="preserve"> salmonid population performance </t>
    </r>
  </si>
  <si>
    <t>Low (L)</t>
  </si>
  <si>
    <t>Life stage use that is minimally affected by existing conditions</t>
  </si>
  <si>
    <t>Limiting Factor Score Definitions:</t>
  </si>
  <si>
    <r>
      <t xml:space="preserve">Based on </t>
    </r>
    <r>
      <rPr>
        <b/>
        <i/>
        <u/>
        <sz val="12"/>
        <color theme="1"/>
        <rFont val="Calibri"/>
        <family val="2"/>
        <scheme val="minor"/>
      </rPr>
      <t>current</t>
    </r>
    <r>
      <rPr>
        <i/>
        <sz val="12"/>
        <color theme="1"/>
        <rFont val="Calibri"/>
        <family val="2"/>
        <scheme val="minor"/>
      </rPr>
      <t xml:space="preserve"> fish use</t>
    </r>
    <r>
      <rPr>
        <sz val="12"/>
        <color theme="1"/>
        <rFont val="Calibri"/>
        <family val="2"/>
        <scheme val="minor"/>
      </rPr>
      <t>,</t>
    </r>
  </si>
  <si>
    <t xml:space="preserve">Factors that are critical to be addressed to improve salmonid population performance (abundance, productivity, and sustainability) </t>
  </si>
  <si>
    <t>Factors that are important (not critical) to be addressed  to improve salmon population performance</t>
  </si>
  <si>
    <t>Beneficial to address, but not critical to improve salmon population performance.</t>
  </si>
  <si>
    <t>Activity Type Score Definitions:</t>
  </si>
  <si>
    <r>
      <t>Immediate Term, based on current fish use</t>
    </r>
    <r>
      <rPr>
        <b/>
        <sz val="12"/>
        <color theme="1"/>
        <rFont val="Calibri"/>
        <family val="2"/>
        <scheme val="minor"/>
      </rPr>
      <t>,</t>
    </r>
  </si>
  <si>
    <t>Activities that have the ability to provide immediate benefits to key life stage use (High U-Score)</t>
  </si>
  <si>
    <t>Activities that will provide benefit into the future, or should be implemented in concert with other restoration actions to improve salmonid population performance. (High U-Score)</t>
  </si>
  <si>
    <t>Long Term, based on future fish use,</t>
  </si>
  <si>
    <t>Most important activities to implement to benefit species and life stage use in the future. (Medium U-Score)</t>
  </si>
  <si>
    <t>Activities that should be implemented in concert with other restoration actions. (Medium U-Score)</t>
  </si>
  <si>
    <t>CHaMP surveys have identified small numbers of Juvenile Chinook throughout Clark Creek. CTUIR snorkel surveys In Indian Creek have identified summer rearing of juvenile Chinook up to river kilometer 20, and documented adult spawning around river kilometer 10.</t>
  </si>
  <si>
    <t>Bull trout needs to filled in by USFWS - No BUT in Clark Creek. CTUIR documented juvenile Bullt Trout in Indian Creek in 2019 at river kilometer 25.</t>
  </si>
  <si>
    <t>BUT present but mostly residents high in the Indian Creek watershed (L rating for immigration).  Indian Creek has lots of barriers in the lower reaches.</t>
  </si>
  <si>
    <t>Historic CHS population, but currenlty is being supplemented by Catherine Creek stock. Last adult supplementation was 2015, but spawning and rearing have been documented in 2018 by CTUIR</t>
  </si>
  <si>
    <r>
      <t xml:space="preserve">Lower Indian Creek has high summer temps and very degraded habitat.  Lots of O. </t>
    </r>
    <r>
      <rPr>
        <i/>
        <sz val="11"/>
        <rFont val="Calibri"/>
        <family val="2"/>
        <scheme val="minor"/>
      </rPr>
      <t xml:space="preserve">mykiss </t>
    </r>
    <r>
      <rPr>
        <sz val="11"/>
        <rFont val="Calibri"/>
        <family val="2"/>
        <scheme val="minor"/>
      </rPr>
      <t xml:space="preserve">use. </t>
    </r>
    <r>
      <rPr>
        <b/>
        <sz val="11"/>
        <rFont val="Calibri"/>
        <family val="2"/>
        <scheme val="minor"/>
      </rPr>
      <t>STS changed from M to H. Upper reaches (rkm 10 up to rkm 26) documented by CTUIR as having cold water in summer months (&lt;=12 Degrees C) 2017 to 2019.</t>
    </r>
  </si>
  <si>
    <t>CHS using this BSR are part of the Catherine Creek population, last supplementation was 2015 but spawning and rearing recorded 2017 to 2019.  STS changed from M to H.</t>
  </si>
  <si>
    <t>Scoring for STS, CHS and BUT</t>
  </si>
  <si>
    <t>Indian Cr riparian vegetation and stream shading observed from rkm 10 up to rkm 26, but may be absent downstream of rkm 10 in ag land.</t>
  </si>
</sst>
</file>

<file path=xl/styles.xml><?xml version="1.0" encoding="utf-8"?>
<styleSheet xmlns="http://schemas.openxmlformats.org/spreadsheetml/2006/main" xmlns:mc="http://schemas.openxmlformats.org/markup-compatibility/2006" xmlns:x14ac="http://schemas.microsoft.com/office/spreadsheetml/2009/9/ac" mc:Ignorable="x14ac">
  <fonts count="3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22"/>
      <name val="Calibri"/>
      <family val="2"/>
    </font>
    <font>
      <sz val="11"/>
      <name val="Calibri"/>
      <family val="2"/>
    </font>
    <font>
      <b/>
      <sz val="14"/>
      <name val="Calibri"/>
      <family val="2"/>
    </font>
    <font>
      <b/>
      <sz val="14"/>
      <name val="Calibri"/>
      <family val="2"/>
      <scheme val="minor"/>
    </font>
    <font>
      <b/>
      <sz val="16"/>
      <color theme="1"/>
      <name val="Calibri"/>
      <family val="2"/>
      <scheme val="minor"/>
    </font>
    <font>
      <b/>
      <sz val="11"/>
      <name val="Calibri"/>
      <family val="2"/>
    </font>
    <font>
      <sz val="12"/>
      <name val="Tw Cen MT"/>
      <family val="2"/>
    </font>
    <font>
      <sz val="10"/>
      <name val="Tw Cen MT"/>
      <family val="2"/>
    </font>
    <font>
      <b/>
      <sz val="12"/>
      <name val="Tw Cen MT"/>
      <family val="2"/>
    </font>
    <font>
      <sz val="4"/>
      <name val="Tw Cen MT"/>
      <family val="2"/>
    </font>
    <font>
      <sz val="10"/>
      <color theme="1"/>
      <name val="Calibri"/>
      <family val="2"/>
      <scheme val="minor"/>
    </font>
    <font>
      <b/>
      <sz val="11"/>
      <color rgb="FF0070C0"/>
      <name val="Calibri"/>
      <family val="2"/>
    </font>
    <font>
      <sz val="11"/>
      <name val="Calibri"/>
      <family val="2"/>
      <scheme val="minor"/>
    </font>
    <font>
      <b/>
      <sz val="11"/>
      <name val="Calibri"/>
      <family val="2"/>
      <scheme val="minor"/>
    </font>
    <font>
      <i/>
      <sz val="11"/>
      <name val="Calibri"/>
      <family val="2"/>
      <scheme val="minor"/>
    </font>
    <font>
      <sz val="11"/>
      <color rgb="FFFF0000"/>
      <name val="Calibri"/>
      <family val="2"/>
    </font>
    <font>
      <sz val="10"/>
      <name val="Calibri"/>
      <family val="2"/>
    </font>
    <font>
      <b/>
      <sz val="16"/>
      <name val="Calibri"/>
      <family val="2"/>
    </font>
    <font>
      <sz val="11"/>
      <color rgb="FF000000"/>
      <name val="Calibri"/>
      <family val="2"/>
      <scheme val="minor"/>
    </font>
    <font>
      <b/>
      <sz val="14"/>
      <color theme="1"/>
      <name val="Calibri"/>
      <family val="2"/>
      <scheme val="minor"/>
    </font>
    <font>
      <b/>
      <sz val="11"/>
      <color rgb="FF0070C0"/>
      <name val="Calibri"/>
      <family val="2"/>
      <scheme val="minor"/>
    </font>
    <font>
      <b/>
      <sz val="10"/>
      <color theme="1"/>
      <name val="Calibri"/>
      <family val="2"/>
      <scheme val="minor"/>
    </font>
    <font>
      <sz val="10"/>
      <name val="Calibri"/>
      <family val="2"/>
      <scheme val="minor"/>
    </font>
    <font>
      <b/>
      <sz val="18"/>
      <name val="Calibri"/>
      <family val="2"/>
    </font>
    <font>
      <b/>
      <sz val="12"/>
      <color theme="1"/>
      <name val="Calibri"/>
      <family val="2"/>
      <scheme val="minor"/>
    </font>
    <font>
      <sz val="12"/>
      <color theme="1"/>
      <name val="Calibri"/>
      <family val="2"/>
      <scheme val="minor"/>
    </font>
    <font>
      <sz val="12"/>
      <name val="Calibri"/>
      <family val="2"/>
    </font>
    <font>
      <i/>
      <sz val="12"/>
      <color theme="1"/>
      <name val="Calibri"/>
      <family val="2"/>
      <scheme val="minor"/>
    </font>
    <font>
      <b/>
      <i/>
      <u/>
      <sz val="12"/>
      <color theme="1"/>
      <name val="Calibri"/>
      <family val="2"/>
      <scheme val="minor"/>
    </font>
    <font>
      <u/>
      <sz val="12"/>
      <color theme="1"/>
      <name val="Calibri"/>
      <family val="2"/>
      <scheme val="minor"/>
    </font>
    <font>
      <b/>
      <i/>
      <sz val="12"/>
      <color theme="1"/>
      <name val="Calibri"/>
      <family val="2"/>
      <scheme val="minor"/>
    </font>
  </fonts>
  <fills count="8">
    <fill>
      <patternFill patternType="none"/>
    </fill>
    <fill>
      <patternFill patternType="gray125"/>
    </fill>
    <fill>
      <patternFill patternType="solid">
        <fgColor rgb="FFFFFFCC"/>
      </patternFill>
    </fill>
    <fill>
      <patternFill patternType="solid">
        <fgColor theme="0" tint="-0.249977111117893"/>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9"/>
        <bgColor indexed="64"/>
      </patternFill>
    </fill>
  </fills>
  <borders count="54">
    <border>
      <left/>
      <right/>
      <top/>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auto="1"/>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s>
  <cellStyleXfs count="2">
    <xf numFmtId="0" fontId="0" fillId="0" borderId="0"/>
    <xf numFmtId="0" fontId="1" fillId="2" borderId="1" applyNumberFormat="0" applyFont="0" applyAlignment="0" applyProtection="0"/>
  </cellStyleXfs>
  <cellXfs count="296">
    <xf numFmtId="0" fontId="0" fillId="0" borderId="0" xfId="0"/>
    <xf numFmtId="0" fontId="5" fillId="0" borderId="0" xfId="0" applyFont="1"/>
    <xf numFmtId="0" fontId="6" fillId="3" borderId="11" xfId="0" applyFont="1" applyFill="1" applyBorder="1" applyAlignment="1">
      <alignment horizontal="right" vertical="top"/>
    </xf>
    <xf numFmtId="0" fontId="6" fillId="0" borderId="10" xfId="0" applyFont="1" applyBorder="1"/>
    <xf numFmtId="0" fontId="6" fillId="3" borderId="17" xfId="0" applyFont="1" applyFill="1" applyBorder="1" applyAlignment="1">
      <alignment horizontal="right" vertical="top"/>
    </xf>
    <xf numFmtId="0" fontId="7" fillId="0" borderId="16" xfId="0" applyFont="1" applyBorder="1"/>
    <xf numFmtId="0" fontId="8" fillId="0" borderId="0" xfId="0" applyFont="1" applyFill="1" applyBorder="1" applyAlignment="1"/>
    <xf numFmtId="0" fontId="5" fillId="0" borderId="0" xfId="0" applyFont="1" applyBorder="1"/>
    <xf numFmtId="0" fontId="5" fillId="0" borderId="9" xfId="0" applyFont="1" applyBorder="1"/>
    <xf numFmtId="0" fontId="5" fillId="0" borderId="20" xfId="0" applyFont="1" applyBorder="1"/>
    <xf numFmtId="0" fontId="5" fillId="0" borderId="21" xfId="0" applyFont="1" applyBorder="1"/>
    <xf numFmtId="0" fontId="9" fillId="0" borderId="0" xfId="0" applyFont="1"/>
    <xf numFmtId="0" fontId="5" fillId="0" borderId="10" xfId="0" applyFont="1" applyBorder="1"/>
    <xf numFmtId="0" fontId="5" fillId="0" borderId="16" xfId="0" applyFont="1" applyBorder="1"/>
    <xf numFmtId="0" fontId="10" fillId="0" borderId="0" xfId="0" applyFont="1" applyFill="1" applyBorder="1" applyAlignment="1">
      <alignment horizontal="left" wrapText="1" readingOrder="1"/>
    </xf>
    <xf numFmtId="0" fontId="10" fillId="0" borderId="21" xfId="0" applyFont="1" applyFill="1" applyBorder="1" applyAlignment="1">
      <alignment horizontal="left" wrapText="1" readingOrder="1"/>
    </xf>
    <xf numFmtId="0" fontId="10" fillId="0" borderId="0" xfId="0" applyFont="1" applyFill="1" applyBorder="1" applyAlignment="1">
      <alignment wrapText="1"/>
    </xf>
    <xf numFmtId="49" fontId="11" fillId="0" borderId="20" xfId="0" applyNumberFormat="1" applyFont="1" applyFill="1" applyBorder="1" applyAlignment="1">
      <alignment horizontal="center" wrapText="1" readingOrder="1"/>
    </xf>
    <xf numFmtId="49" fontId="11" fillId="0" borderId="0" xfId="0" applyNumberFormat="1" applyFont="1" applyFill="1" applyBorder="1" applyAlignment="1">
      <alignment horizontal="center" wrapText="1" readingOrder="1"/>
    </xf>
    <xf numFmtId="0" fontId="5" fillId="0" borderId="0" xfId="0" applyFont="1" applyFill="1" applyBorder="1"/>
    <xf numFmtId="0" fontId="9" fillId="0" borderId="0" xfId="0" applyFont="1" applyFill="1" applyBorder="1" applyAlignment="1">
      <alignment horizontal="center" wrapText="1"/>
    </xf>
    <xf numFmtId="0" fontId="3" fillId="0" borderId="0" xfId="0" applyFont="1" applyFill="1" applyBorder="1" applyAlignment="1">
      <alignment horizontal="center" vertical="center"/>
    </xf>
    <xf numFmtId="0" fontId="12" fillId="0" borderId="0" xfId="0" applyFont="1" applyFill="1" applyBorder="1" applyAlignment="1">
      <alignment horizontal="left" vertical="center" wrapText="1" readingOrder="1"/>
    </xf>
    <xf numFmtId="0" fontId="12" fillId="0" borderId="21" xfId="0" applyFont="1" applyFill="1" applyBorder="1" applyAlignment="1">
      <alignment horizontal="left" vertical="center" wrapText="1" readingOrder="1"/>
    </xf>
    <xf numFmtId="0" fontId="10" fillId="0" borderId="0" xfId="0" applyFont="1" applyFill="1" applyBorder="1" applyAlignment="1">
      <alignment horizontal="left" vertical="center" wrapText="1" readingOrder="1"/>
    </xf>
    <xf numFmtId="0" fontId="13" fillId="0" borderId="20" xfId="0" applyFont="1" applyFill="1" applyBorder="1" applyAlignment="1">
      <alignment horizontal="justify" vertical="top" wrapText="1"/>
    </xf>
    <xf numFmtId="0" fontId="13" fillId="0" borderId="0" xfId="0" applyFont="1" applyFill="1" applyBorder="1" applyAlignment="1">
      <alignment horizontal="justify" vertical="top" wrapText="1"/>
    </xf>
    <xf numFmtId="0" fontId="9" fillId="0" borderId="0" xfId="0" applyFont="1" applyFill="1" applyBorder="1" applyAlignment="1">
      <alignment horizontal="center"/>
    </xf>
    <xf numFmtId="0" fontId="14" fillId="0" borderId="0" xfId="0" applyFont="1" applyFill="1" applyBorder="1" applyAlignment="1"/>
    <xf numFmtId="0" fontId="5" fillId="0" borderId="0" xfId="0" applyFont="1" applyFill="1" applyBorder="1" applyAlignment="1">
      <alignment wrapText="1"/>
    </xf>
    <xf numFmtId="0" fontId="9" fillId="0" borderId="0" xfId="0" applyFont="1" applyFill="1" applyBorder="1" applyAlignment="1">
      <alignment wrapText="1"/>
    </xf>
    <xf numFmtId="0" fontId="14" fillId="0" borderId="0" xfId="0" applyFont="1" applyFill="1" applyBorder="1"/>
    <xf numFmtId="0" fontId="12" fillId="0" borderId="0" xfId="0" applyFont="1" applyFill="1" applyBorder="1" applyAlignment="1">
      <alignment vertical="center" wrapText="1" readingOrder="1"/>
    </xf>
    <xf numFmtId="0" fontId="12" fillId="0" borderId="21" xfId="0" applyFont="1" applyFill="1" applyBorder="1" applyAlignment="1">
      <alignment vertical="center" wrapText="1" readingOrder="1"/>
    </xf>
    <xf numFmtId="0" fontId="13" fillId="0" borderId="21" xfId="0" applyFont="1" applyFill="1" applyBorder="1" applyAlignment="1">
      <alignment horizontal="justify" vertical="top" wrapText="1"/>
    </xf>
    <xf numFmtId="0" fontId="13" fillId="0" borderId="14" xfId="0" applyFont="1" applyFill="1" applyBorder="1" applyAlignment="1">
      <alignment horizontal="justify" vertical="top" wrapText="1"/>
    </xf>
    <xf numFmtId="0" fontId="0" fillId="5" borderId="6" xfId="1" applyFont="1" applyFill="1" applyBorder="1" applyAlignment="1"/>
    <xf numFmtId="0" fontId="0" fillId="5" borderId="7" xfId="1" applyFont="1" applyFill="1" applyBorder="1" applyAlignment="1"/>
    <xf numFmtId="0" fontId="0" fillId="5" borderId="8" xfId="1" applyFont="1" applyFill="1" applyBorder="1" applyAlignment="1"/>
    <xf numFmtId="0" fontId="0" fillId="5" borderId="22" xfId="1" applyFont="1" applyFill="1" applyBorder="1" applyAlignment="1"/>
    <xf numFmtId="0" fontId="0" fillId="5" borderId="23" xfId="1" applyFont="1" applyFill="1" applyBorder="1" applyAlignment="1"/>
    <xf numFmtId="0" fontId="0" fillId="5" borderId="24" xfId="1" applyFont="1" applyFill="1" applyBorder="1" applyAlignment="1"/>
    <xf numFmtId="0" fontId="13" fillId="0" borderId="0" xfId="0" applyFont="1" applyFill="1" applyBorder="1" applyAlignment="1">
      <alignment horizontal="center" vertical="top" wrapText="1"/>
    </xf>
    <xf numFmtId="0" fontId="5" fillId="0" borderId="0" xfId="0" applyFont="1" applyAlignment="1"/>
    <xf numFmtId="0" fontId="6" fillId="4" borderId="21" xfId="0" applyFont="1" applyFill="1" applyBorder="1" applyAlignment="1">
      <alignment horizontal="center" vertical="top"/>
    </xf>
    <xf numFmtId="0" fontId="6" fillId="4" borderId="0" xfId="0" applyFont="1" applyFill="1" applyBorder="1" applyAlignment="1">
      <alignment horizontal="center" vertical="top"/>
    </xf>
    <xf numFmtId="0" fontId="6" fillId="4" borderId="20" xfId="0" applyFont="1" applyFill="1" applyBorder="1" applyAlignment="1">
      <alignment horizontal="center" vertical="top"/>
    </xf>
    <xf numFmtId="0" fontId="6" fillId="4" borderId="10" xfId="0" applyFont="1" applyFill="1" applyBorder="1" applyAlignment="1">
      <alignment horizontal="center" vertical="top"/>
    </xf>
    <xf numFmtId="0" fontId="6" fillId="4" borderId="30" xfId="0" applyFont="1" applyFill="1" applyBorder="1" applyAlignment="1">
      <alignment horizontal="center" vertical="top"/>
    </xf>
    <xf numFmtId="0" fontId="6" fillId="4" borderId="9" xfId="0" applyFont="1" applyFill="1" applyBorder="1" applyAlignment="1">
      <alignment horizontal="center" vertical="top"/>
    </xf>
    <xf numFmtId="0" fontId="15" fillId="5" borderId="24" xfId="0" applyFont="1" applyFill="1" applyBorder="1" applyAlignment="1">
      <alignment horizontal="center" vertical="top"/>
    </xf>
    <xf numFmtId="0" fontId="15" fillId="5" borderId="34" xfId="0" applyFont="1" applyFill="1" applyBorder="1" applyAlignment="1">
      <alignment horizontal="center" vertical="top"/>
    </xf>
    <xf numFmtId="0" fontId="15" fillId="5" borderId="22" xfId="0" applyFont="1" applyFill="1" applyBorder="1" applyAlignment="1">
      <alignment horizontal="center" vertical="top"/>
    </xf>
    <xf numFmtId="0" fontId="15" fillId="0" borderId="34" xfId="0" applyFont="1" applyFill="1" applyBorder="1" applyAlignment="1">
      <alignment horizontal="center" vertical="top" wrapText="1"/>
    </xf>
    <xf numFmtId="0" fontId="15" fillId="0" borderId="22" xfId="0" applyFont="1" applyFill="1" applyBorder="1" applyAlignment="1">
      <alignment horizontal="center" vertical="top" wrapText="1"/>
    </xf>
    <xf numFmtId="0" fontId="15" fillId="0" borderId="34" xfId="0" applyFont="1" applyBorder="1" applyAlignment="1">
      <alignment horizontal="center" vertical="top"/>
    </xf>
    <xf numFmtId="0" fontId="15" fillId="0" borderId="22" xfId="0" applyFont="1" applyBorder="1" applyAlignment="1">
      <alignment horizontal="center" vertical="top"/>
    </xf>
    <xf numFmtId="0" fontId="15" fillId="5" borderId="36" xfId="0" applyFont="1" applyFill="1" applyBorder="1" applyAlignment="1">
      <alignment horizontal="center" vertical="top"/>
    </xf>
    <xf numFmtId="0" fontId="15" fillId="5" borderId="25" xfId="0" applyFont="1" applyFill="1" applyBorder="1" applyAlignment="1">
      <alignment horizontal="center" vertical="top"/>
    </xf>
    <xf numFmtId="0" fontId="19" fillId="0" borderId="0" xfId="0" applyFont="1"/>
    <xf numFmtId="0" fontId="20" fillId="0" borderId="0" xfId="0" applyFont="1" applyFill="1" applyBorder="1" applyAlignment="1">
      <alignment vertical="top" wrapText="1"/>
    </xf>
    <xf numFmtId="0" fontId="20" fillId="0" borderId="15" xfId="0" applyFont="1" applyFill="1" applyBorder="1" applyAlignment="1">
      <alignment vertical="top" wrapText="1"/>
    </xf>
    <xf numFmtId="0" fontId="20" fillId="0" borderId="15" xfId="0" applyFont="1" applyFill="1" applyBorder="1" applyAlignment="1">
      <alignment vertical="center" wrapText="1"/>
    </xf>
    <xf numFmtId="0" fontId="20" fillId="0" borderId="0" xfId="0" applyFont="1" applyFill="1" applyBorder="1" applyAlignment="1">
      <alignment vertical="center" wrapText="1"/>
    </xf>
    <xf numFmtId="0" fontId="14" fillId="0" borderId="0" xfId="0" applyFont="1" applyBorder="1" applyAlignment="1">
      <alignment horizontal="center" wrapText="1"/>
    </xf>
    <xf numFmtId="0" fontId="14" fillId="0" borderId="0" xfId="0" applyFont="1" applyBorder="1" applyAlignment="1">
      <alignment wrapText="1"/>
    </xf>
    <xf numFmtId="0" fontId="20" fillId="0" borderId="0" xfId="0" applyFont="1" applyBorder="1" applyAlignment="1">
      <alignment wrapText="1"/>
    </xf>
    <xf numFmtId="0" fontId="9" fillId="0" borderId="0" xfId="0" applyFont="1" applyBorder="1"/>
    <xf numFmtId="0" fontId="0" fillId="0" borderId="0" xfId="0" applyBorder="1"/>
    <xf numFmtId="0" fontId="5" fillId="0" borderId="23" xfId="0" applyFont="1" applyBorder="1"/>
    <xf numFmtId="0" fontId="22" fillId="0" borderId="23" xfId="0" applyFont="1" applyBorder="1" applyAlignment="1">
      <alignment vertical="top"/>
    </xf>
    <xf numFmtId="0" fontId="22" fillId="0" borderId="24" xfId="0" applyFont="1" applyBorder="1" applyAlignment="1">
      <alignment vertical="top"/>
    </xf>
    <xf numFmtId="0" fontId="15" fillId="5" borderId="30" xfId="0" applyFont="1" applyFill="1" applyBorder="1" applyAlignment="1">
      <alignment horizontal="center" vertical="top"/>
    </xf>
    <xf numFmtId="0" fontId="15" fillId="5" borderId="11" xfId="0" applyFont="1" applyFill="1" applyBorder="1" applyAlignment="1">
      <alignment horizontal="center" vertical="top"/>
    </xf>
    <xf numFmtId="9" fontId="22" fillId="0" borderId="23" xfId="0" applyNumberFormat="1" applyFont="1" applyFill="1" applyBorder="1" applyAlignment="1"/>
    <xf numFmtId="9" fontId="22" fillId="0" borderId="24" xfId="0" applyNumberFormat="1" applyFont="1" applyFill="1" applyBorder="1" applyAlignment="1"/>
    <xf numFmtId="9" fontId="22" fillId="0" borderId="23" xfId="0" applyNumberFormat="1" applyFont="1" applyFill="1" applyBorder="1" applyAlignment="1">
      <alignment vertical="center"/>
    </xf>
    <xf numFmtId="9" fontId="22" fillId="0" borderId="24" xfId="0" applyNumberFormat="1" applyFont="1" applyFill="1" applyBorder="1" applyAlignment="1">
      <alignment vertical="center"/>
    </xf>
    <xf numFmtId="0" fontId="16" fillId="0" borderId="23" xfId="0" applyFont="1" applyBorder="1" applyAlignment="1">
      <alignment vertical="top"/>
    </xf>
    <xf numFmtId="0" fontId="16" fillId="0" borderId="24" xfId="0" applyFont="1" applyBorder="1" applyAlignment="1">
      <alignment vertical="top"/>
    </xf>
    <xf numFmtId="0" fontId="5" fillId="0" borderId="26" xfId="0" applyFont="1" applyBorder="1"/>
    <xf numFmtId="0" fontId="16" fillId="0" borderId="26" xfId="0" applyFont="1" applyBorder="1" applyAlignment="1">
      <alignment vertical="top"/>
    </xf>
    <xf numFmtId="0" fontId="16" fillId="0" borderId="27" xfId="0" applyFont="1" applyBorder="1" applyAlignment="1">
      <alignment vertical="top"/>
    </xf>
    <xf numFmtId="0" fontId="15" fillId="5" borderId="40" xfId="0" applyFont="1" applyFill="1" applyBorder="1" applyAlignment="1">
      <alignment horizontal="center" vertical="top"/>
    </xf>
    <xf numFmtId="0" fontId="23" fillId="0" borderId="41" xfId="0" applyFont="1" applyBorder="1" applyAlignment="1">
      <alignment horizontal="center" vertical="center" wrapText="1"/>
    </xf>
    <xf numFmtId="0" fontId="23" fillId="0" borderId="5" xfId="0" applyFont="1" applyBorder="1" applyAlignment="1">
      <alignment horizontal="center" vertical="center" wrapText="1"/>
    </xf>
    <xf numFmtId="0" fontId="9" fillId="7" borderId="0" xfId="0" applyFont="1" applyFill="1"/>
    <xf numFmtId="0" fontId="5" fillId="7" borderId="0" xfId="0" applyFont="1" applyFill="1"/>
    <xf numFmtId="0" fontId="17" fillId="4" borderId="2" xfId="0" applyFont="1" applyFill="1" applyBorder="1" applyAlignment="1"/>
    <xf numFmtId="0" fontId="17" fillId="4" borderId="3" xfId="0" applyFont="1" applyFill="1" applyBorder="1" applyAlignment="1"/>
    <xf numFmtId="0" fontId="17" fillId="4" borderId="5" xfId="0" applyFont="1" applyFill="1" applyBorder="1" applyAlignment="1"/>
    <xf numFmtId="0" fontId="24" fillId="4" borderId="30" xfId="0" applyFont="1" applyFill="1" applyBorder="1" applyAlignment="1">
      <alignment horizontal="center" vertical="center"/>
    </xf>
    <xf numFmtId="0" fontId="9" fillId="0" borderId="0" xfId="0" applyFont="1" applyAlignment="1">
      <alignment horizontal="center" wrapText="1"/>
    </xf>
    <xf numFmtId="0" fontId="9" fillId="0" borderId="0" xfId="0" applyFont="1" applyAlignment="1">
      <alignment wrapText="1"/>
    </xf>
    <xf numFmtId="0" fontId="3" fillId="0" borderId="21" xfId="0" applyFont="1" applyBorder="1"/>
    <xf numFmtId="0" fontId="3" fillId="0" borderId="42" xfId="0" applyFont="1" applyBorder="1" applyAlignment="1">
      <alignment horizontal="center"/>
    </xf>
    <xf numFmtId="0" fontId="24" fillId="0" borderId="40" xfId="0" applyFont="1" applyFill="1" applyBorder="1" applyAlignment="1">
      <alignment horizontal="center" vertical="center"/>
    </xf>
    <xf numFmtId="0" fontId="24" fillId="5" borderId="40" xfId="0" applyFont="1" applyFill="1" applyBorder="1" applyAlignment="1">
      <alignment horizontal="center" vertical="center"/>
    </xf>
    <xf numFmtId="1" fontId="9" fillId="0" borderId="0" xfId="0" applyNumberFormat="1" applyFont="1"/>
    <xf numFmtId="0" fontId="3" fillId="4" borderId="2" xfId="0" applyFont="1" applyFill="1" applyBorder="1" applyAlignment="1"/>
    <xf numFmtId="0" fontId="3" fillId="4" borderId="3" xfId="0" applyFont="1" applyFill="1" applyBorder="1" applyAlignment="1"/>
    <xf numFmtId="0" fontId="3" fillId="4" borderId="5" xfId="0" applyFont="1" applyFill="1" applyBorder="1" applyAlignment="1"/>
    <xf numFmtId="0" fontId="25" fillId="4" borderId="41" xfId="0" applyFont="1" applyFill="1" applyBorder="1"/>
    <xf numFmtId="0" fontId="26" fillId="4" borderId="3" xfId="0" applyFont="1" applyFill="1" applyBorder="1"/>
    <xf numFmtId="0" fontId="26" fillId="4" borderId="5" xfId="0" applyFont="1" applyFill="1" applyBorder="1"/>
    <xf numFmtId="0" fontId="5" fillId="0" borderId="21" xfId="0" applyFont="1" applyFill="1" applyBorder="1"/>
    <xf numFmtId="1" fontId="3" fillId="0" borderId="44" xfId="0" applyNumberFormat="1" applyFont="1" applyBorder="1" applyAlignment="1">
      <alignment horizontal="center"/>
    </xf>
    <xf numFmtId="0" fontId="24" fillId="5" borderId="46" xfId="0" applyFont="1" applyFill="1" applyBorder="1" applyAlignment="1">
      <alignment horizontal="center" vertical="center"/>
    </xf>
    <xf numFmtId="0" fontId="0" fillId="0" borderId="21" xfId="0" applyBorder="1"/>
    <xf numFmtId="1" fontId="3" fillId="0" borderId="32" xfId="0" applyNumberFormat="1" applyFont="1" applyBorder="1" applyAlignment="1">
      <alignment horizontal="center"/>
    </xf>
    <xf numFmtId="0" fontId="24" fillId="5" borderId="34" xfId="0" applyFont="1" applyFill="1" applyBorder="1" applyAlignment="1">
      <alignment horizontal="center" vertical="center"/>
    </xf>
    <xf numFmtId="0" fontId="24" fillId="0" borderId="34" xfId="0" applyFont="1" applyBorder="1" applyAlignment="1">
      <alignment horizontal="center" vertical="center"/>
    </xf>
    <xf numFmtId="1" fontId="3" fillId="0" borderId="48" xfId="0" applyNumberFormat="1" applyFont="1" applyBorder="1" applyAlignment="1">
      <alignment horizontal="center"/>
    </xf>
    <xf numFmtId="0" fontId="24" fillId="0" borderId="40" xfId="0" applyFont="1" applyBorder="1" applyAlignment="1">
      <alignment horizontal="center" vertical="center"/>
    </xf>
    <xf numFmtId="1" fontId="3" fillId="0" borderId="44" xfId="0" applyNumberFormat="1" applyFont="1" applyFill="1" applyBorder="1" applyAlignment="1">
      <alignment horizontal="center"/>
    </xf>
    <xf numFmtId="0" fontId="24" fillId="0" borderId="46" xfId="0" applyFont="1" applyFill="1" applyBorder="1" applyAlignment="1">
      <alignment horizontal="center" vertical="center"/>
    </xf>
    <xf numFmtId="1" fontId="3" fillId="0" borderId="32" xfId="0" applyNumberFormat="1" applyFont="1" applyFill="1" applyBorder="1" applyAlignment="1">
      <alignment horizontal="center"/>
    </xf>
    <xf numFmtId="0" fontId="24" fillId="0" borderId="34" xfId="0" applyFont="1" applyFill="1" applyBorder="1" applyAlignment="1">
      <alignment horizontal="center" vertical="center"/>
    </xf>
    <xf numFmtId="1" fontId="3" fillId="0" borderId="48" xfId="0" applyNumberFormat="1" applyFont="1" applyFill="1" applyBorder="1" applyAlignment="1">
      <alignment horizontal="center"/>
    </xf>
    <xf numFmtId="0" fontId="25" fillId="4" borderId="3" xfId="0" applyFont="1" applyFill="1" applyBorder="1" applyAlignment="1"/>
    <xf numFmtId="0" fontId="25" fillId="0" borderId="21" xfId="0" applyFont="1" applyFill="1" applyBorder="1" applyAlignment="1">
      <alignment horizontal="left" wrapText="1"/>
    </xf>
    <xf numFmtId="0" fontId="25" fillId="0" borderId="44" xfId="0" applyFont="1" applyFill="1" applyBorder="1" applyAlignment="1">
      <alignment horizontal="center" wrapText="1"/>
    </xf>
    <xf numFmtId="0" fontId="3" fillId="0" borderId="44" xfId="0" applyFont="1" applyFill="1" applyBorder="1" applyAlignment="1">
      <alignment horizontal="center"/>
    </xf>
    <xf numFmtId="0" fontId="3" fillId="0" borderId="21" xfId="0" applyFont="1" applyFill="1" applyBorder="1"/>
    <xf numFmtId="0" fontId="24" fillId="0" borderId="46" xfId="0" applyFont="1" applyBorder="1" applyAlignment="1">
      <alignment horizontal="center" vertical="center"/>
    </xf>
    <xf numFmtId="0" fontId="0" fillId="0" borderId="0" xfId="0" applyBorder="1" applyAlignment="1">
      <alignment horizontal="center" vertical="center"/>
    </xf>
    <xf numFmtId="0" fontId="0" fillId="0" borderId="0" xfId="0" applyAlignment="1">
      <alignment horizontal="center" vertical="center"/>
    </xf>
    <xf numFmtId="0" fontId="3" fillId="0" borderId="42" xfId="0" applyFont="1" applyFill="1" applyBorder="1" applyAlignment="1">
      <alignment horizontal="center"/>
    </xf>
    <xf numFmtId="0" fontId="24" fillId="0" borderId="52" xfId="0" applyFont="1" applyFill="1" applyBorder="1" applyAlignment="1">
      <alignment horizontal="center" vertical="center"/>
    </xf>
    <xf numFmtId="0" fontId="5" fillId="0" borderId="0" xfId="0" applyFont="1" applyFill="1"/>
    <xf numFmtId="0" fontId="24" fillId="0" borderId="52" xfId="0" applyFont="1" applyBorder="1" applyAlignment="1">
      <alignment horizontal="center" vertical="center"/>
    </xf>
    <xf numFmtId="0" fontId="0" fillId="0" borderId="48" xfId="0" applyBorder="1" applyAlignment="1">
      <alignment horizontal="center"/>
    </xf>
    <xf numFmtId="1" fontId="3" fillId="0" borderId="14" xfId="0" applyNumberFormat="1" applyFont="1" applyBorder="1" applyAlignment="1">
      <alignment horizontal="center"/>
    </xf>
    <xf numFmtId="1" fontId="3" fillId="0" borderId="35" xfId="0" applyNumberFormat="1" applyFont="1" applyBorder="1" applyAlignment="1">
      <alignment horizontal="center"/>
    </xf>
    <xf numFmtId="0" fontId="24" fillId="5" borderId="36" xfId="0" applyFont="1" applyFill="1" applyBorder="1" applyAlignment="1">
      <alignment horizontal="center" vertical="center"/>
    </xf>
    <xf numFmtId="0" fontId="28" fillId="0" borderId="9" xfId="0" applyFont="1" applyBorder="1"/>
    <xf numFmtId="0" fontId="28" fillId="0" borderId="4" xfId="0" applyFont="1" applyBorder="1"/>
    <xf numFmtId="0" fontId="30" fillId="0" borderId="4" xfId="0" applyFont="1" applyBorder="1"/>
    <xf numFmtId="0" fontId="30" fillId="0" borderId="10" xfId="0" applyFont="1" applyBorder="1"/>
    <xf numFmtId="0" fontId="31" fillId="0" borderId="21" xfId="0" applyFont="1" applyBorder="1"/>
    <xf numFmtId="0" fontId="31" fillId="0" borderId="0" xfId="0" applyFont="1" applyBorder="1"/>
    <xf numFmtId="0" fontId="30" fillId="0" borderId="0" xfId="0" applyFont="1" applyBorder="1"/>
    <xf numFmtId="0" fontId="30" fillId="0" borderId="20" xfId="0" applyFont="1" applyBorder="1"/>
    <xf numFmtId="0" fontId="30" fillId="0" borderId="21" xfId="0" applyFont="1" applyBorder="1"/>
    <xf numFmtId="0" fontId="29" fillId="0" borderId="0" xfId="0" applyFont="1"/>
    <xf numFmtId="0" fontId="29" fillId="0" borderId="0" xfId="0" applyFont="1" applyBorder="1"/>
    <xf numFmtId="0" fontId="29" fillId="0" borderId="21" xfId="0" applyFont="1" applyBorder="1"/>
    <xf numFmtId="0" fontId="28" fillId="0" borderId="21" xfId="0" applyFont="1" applyBorder="1"/>
    <xf numFmtId="0" fontId="28" fillId="0" borderId="0" xfId="0" applyFont="1" applyBorder="1"/>
    <xf numFmtId="0" fontId="34" fillId="0" borderId="21" xfId="0" applyFont="1" applyBorder="1"/>
    <xf numFmtId="0" fontId="34" fillId="0" borderId="0" xfId="0" applyFont="1" applyBorder="1"/>
    <xf numFmtId="0" fontId="30" fillId="0" borderId="14" xfId="0" applyFont="1" applyBorder="1"/>
    <xf numFmtId="0" fontId="30" fillId="0" borderId="15" xfId="0" applyFont="1" applyBorder="1"/>
    <xf numFmtId="0" fontId="29" fillId="0" borderId="15" xfId="0" applyFont="1" applyBorder="1"/>
    <xf numFmtId="0" fontId="30" fillId="0" borderId="16" xfId="0" applyFont="1" applyBorder="1"/>
    <xf numFmtId="0" fontId="8" fillId="3" borderId="2" xfId="0" applyFont="1" applyFill="1" applyBorder="1" applyAlignment="1">
      <alignment horizontal="center"/>
    </xf>
    <xf numFmtId="0" fontId="8" fillId="3" borderId="3" xfId="0" applyFont="1" applyFill="1" applyBorder="1" applyAlignment="1">
      <alignment horizontal="center"/>
    </xf>
    <xf numFmtId="0" fontId="8" fillId="3" borderId="5" xfId="0" applyFont="1" applyFill="1" applyBorder="1" applyAlignment="1">
      <alignment horizontal="center"/>
    </xf>
    <xf numFmtId="0" fontId="6" fillId="4" borderId="9" xfId="0" applyFont="1" applyFill="1" applyBorder="1" applyAlignment="1">
      <alignment horizontal="center" vertical="top"/>
    </xf>
    <xf numFmtId="0" fontId="6" fillId="4" borderId="4" xfId="0" applyFont="1" applyFill="1" applyBorder="1" applyAlignment="1">
      <alignment horizontal="center" vertical="top"/>
    </xf>
    <xf numFmtId="0" fontId="6" fillId="4" borderId="10" xfId="0" applyFont="1" applyFill="1" applyBorder="1" applyAlignment="1">
      <alignment horizontal="center" vertical="top"/>
    </xf>
    <xf numFmtId="0" fontId="0" fillId="5" borderId="22" xfId="1" applyFont="1" applyFill="1" applyBorder="1" applyAlignment="1"/>
    <xf numFmtId="0" fontId="0" fillId="5" borderId="23" xfId="1" applyFont="1" applyFill="1" applyBorder="1" applyAlignment="1"/>
    <xf numFmtId="0" fontId="0" fillId="5" borderId="24" xfId="1" applyFont="1" applyFill="1" applyBorder="1" applyAlignment="1"/>
    <xf numFmtId="0" fontId="0" fillId="5" borderId="25" xfId="1" applyFont="1" applyFill="1" applyBorder="1" applyAlignment="1"/>
    <xf numFmtId="0" fontId="0" fillId="5" borderId="26" xfId="1" applyFont="1" applyFill="1" applyBorder="1" applyAlignment="1"/>
    <xf numFmtId="0" fontId="0" fillId="5" borderId="27" xfId="1" applyFont="1" applyFill="1" applyBorder="1" applyAlignment="1"/>
    <xf numFmtId="0" fontId="8" fillId="3" borderId="2" xfId="0" applyFont="1" applyFill="1" applyBorder="1" applyAlignment="1">
      <alignment horizontal="center" vertical="top"/>
    </xf>
    <xf numFmtId="0" fontId="8" fillId="3" borderId="3" xfId="0" applyFont="1" applyFill="1" applyBorder="1" applyAlignment="1">
      <alignment horizontal="center" vertical="top"/>
    </xf>
    <xf numFmtId="0" fontId="8" fillId="3" borderId="5" xfId="0" applyFont="1" applyFill="1" applyBorder="1" applyAlignment="1">
      <alignment horizontal="center" vertical="top"/>
    </xf>
    <xf numFmtId="0" fontId="4" fillId="3" borderId="2" xfId="0" applyFont="1" applyFill="1" applyBorder="1" applyAlignment="1">
      <alignment horizontal="center"/>
    </xf>
    <xf numFmtId="0" fontId="4" fillId="3" borderId="3" xfId="0" applyFont="1" applyFill="1" applyBorder="1" applyAlignment="1">
      <alignment horizontal="center"/>
    </xf>
    <xf numFmtId="0" fontId="4" fillId="3" borderId="4" xfId="0" applyFont="1" applyFill="1" applyBorder="1" applyAlignment="1">
      <alignment horizontal="center"/>
    </xf>
    <xf numFmtId="0" fontId="4" fillId="3" borderId="5" xfId="0" applyFont="1" applyFill="1" applyBorder="1" applyAlignment="1">
      <alignment horizontal="center"/>
    </xf>
    <xf numFmtId="0" fontId="6" fillId="3" borderId="6" xfId="0" applyFont="1" applyFill="1" applyBorder="1" applyAlignment="1">
      <alignment horizontal="right" vertical="top"/>
    </xf>
    <xf numFmtId="0" fontId="6" fillId="3" borderId="7" xfId="0" applyFont="1" applyFill="1" applyBorder="1" applyAlignment="1">
      <alignment horizontal="right" vertical="top"/>
    </xf>
    <xf numFmtId="0" fontId="6" fillId="3" borderId="8" xfId="0" applyFont="1" applyFill="1" applyBorder="1" applyAlignment="1">
      <alignment horizontal="right" vertical="top"/>
    </xf>
    <xf numFmtId="0" fontId="6" fillId="0" borderId="9" xfId="0" applyFont="1" applyBorder="1" applyAlignment="1">
      <alignment horizontal="center" vertical="top"/>
    </xf>
    <xf numFmtId="0" fontId="6" fillId="0" borderId="10" xfId="0" applyFont="1" applyBorder="1" applyAlignment="1">
      <alignment horizontal="center" vertical="top"/>
    </xf>
    <xf numFmtId="0" fontId="6" fillId="0" borderId="4" xfId="0" applyFont="1" applyBorder="1" applyAlignment="1">
      <alignment horizontal="center" vertical="top"/>
    </xf>
    <xf numFmtId="0" fontId="6" fillId="3" borderId="12" xfId="0" applyFont="1" applyFill="1" applyBorder="1" applyAlignment="1">
      <alignment horizontal="center" vertical="top"/>
    </xf>
    <xf numFmtId="0" fontId="6" fillId="3" borderId="13" xfId="0" applyFont="1" applyFill="1" applyBorder="1" applyAlignment="1">
      <alignment horizontal="center" vertical="top"/>
    </xf>
    <xf numFmtId="0" fontId="6" fillId="3" borderId="14" xfId="0" applyFont="1" applyFill="1" applyBorder="1" applyAlignment="1">
      <alignment horizontal="right" vertical="top"/>
    </xf>
    <xf numFmtId="0" fontId="6" fillId="3" borderId="15" xfId="0" applyFont="1" applyFill="1" applyBorder="1" applyAlignment="1">
      <alignment horizontal="right" vertical="top"/>
    </xf>
    <xf numFmtId="0" fontId="6" fillId="3" borderId="16" xfId="0" applyFont="1" applyFill="1" applyBorder="1" applyAlignment="1">
      <alignment horizontal="right" vertical="top"/>
    </xf>
    <xf numFmtId="0" fontId="6" fillId="0" borderId="14" xfId="0" applyFont="1" applyBorder="1" applyAlignment="1">
      <alignment horizontal="center" vertical="top"/>
    </xf>
    <xf numFmtId="0" fontId="6" fillId="0" borderId="16" xfId="0" applyFont="1" applyBorder="1" applyAlignment="1">
      <alignment horizontal="center" vertical="top"/>
    </xf>
    <xf numFmtId="0" fontId="6" fillId="0" borderId="15" xfId="0" applyFont="1" applyBorder="1" applyAlignment="1">
      <alignment horizontal="center" vertical="top"/>
    </xf>
    <xf numFmtId="0" fontId="6" fillId="3" borderId="18" xfId="0" applyFont="1" applyFill="1" applyBorder="1" applyAlignment="1">
      <alignment horizontal="center" vertical="top"/>
    </xf>
    <xf numFmtId="0" fontId="6" fillId="3" borderId="19" xfId="0" applyFont="1" applyFill="1" applyBorder="1" applyAlignment="1">
      <alignment horizontal="center" vertical="top"/>
    </xf>
    <xf numFmtId="0" fontId="5" fillId="0" borderId="31" xfId="0" applyFont="1" applyBorder="1" applyAlignment="1">
      <alignment horizontal="center" vertical="top" wrapText="1"/>
    </xf>
    <xf numFmtId="0" fontId="5" fillId="0" borderId="32" xfId="0" applyFont="1" applyBorder="1" applyAlignment="1">
      <alignment horizontal="center" vertical="top" wrapText="1"/>
    </xf>
    <xf numFmtId="0" fontId="5" fillId="0" borderId="33" xfId="0" applyFont="1" applyBorder="1" applyAlignment="1">
      <alignment horizontal="center" vertical="top" wrapText="1"/>
    </xf>
    <xf numFmtId="0" fontId="16" fillId="5" borderId="31" xfId="0" applyFont="1" applyFill="1" applyBorder="1" applyAlignment="1">
      <alignment horizontal="left" vertical="top" wrapText="1"/>
    </xf>
    <xf numFmtId="0" fontId="16" fillId="5" borderId="23" xfId="0" applyFont="1" applyFill="1" applyBorder="1" applyAlignment="1">
      <alignment horizontal="left" vertical="top" wrapText="1"/>
    </xf>
    <xf numFmtId="0" fontId="16" fillId="5" borderId="33" xfId="0" applyFont="1" applyFill="1" applyBorder="1" applyAlignment="1">
      <alignment horizontal="left" vertical="top" wrapText="1"/>
    </xf>
    <xf numFmtId="0" fontId="5" fillId="5" borderId="31" xfId="0" applyFont="1" applyFill="1" applyBorder="1" applyAlignment="1">
      <alignment horizontal="center" vertical="top" wrapText="1"/>
    </xf>
    <xf numFmtId="0" fontId="5" fillId="5" borderId="32" xfId="0" applyFont="1" applyFill="1" applyBorder="1" applyAlignment="1">
      <alignment horizontal="center" vertical="top" wrapText="1"/>
    </xf>
    <xf numFmtId="0" fontId="5" fillId="5" borderId="33" xfId="0" applyFont="1" applyFill="1" applyBorder="1" applyAlignment="1">
      <alignment horizontal="center" vertical="top" wrapText="1"/>
    </xf>
    <xf numFmtId="0" fontId="17" fillId="0" borderId="31" xfId="0" applyFont="1" applyFill="1" applyBorder="1" applyAlignment="1">
      <alignment horizontal="left" vertical="top" wrapText="1"/>
    </xf>
    <xf numFmtId="0" fontId="16" fillId="0" borderId="23" xfId="0" applyFont="1" applyFill="1" applyBorder="1" applyAlignment="1">
      <alignment horizontal="left" vertical="top" wrapText="1"/>
    </xf>
    <xf numFmtId="0" fontId="16" fillId="0" borderId="33" xfId="0" applyFont="1" applyFill="1" applyBorder="1" applyAlignment="1">
      <alignment horizontal="left" vertical="top" wrapText="1"/>
    </xf>
    <xf numFmtId="0" fontId="16" fillId="0" borderId="31" xfId="0" applyFont="1" applyBorder="1" applyAlignment="1">
      <alignment horizontal="left" vertical="top" wrapText="1"/>
    </xf>
    <xf numFmtId="0" fontId="16" fillId="0" borderId="23" xfId="0" applyFont="1" applyBorder="1" applyAlignment="1">
      <alignment horizontal="left" vertical="top" wrapText="1"/>
    </xf>
    <xf numFmtId="0" fontId="16" fillId="0" borderId="33" xfId="0" applyFont="1" applyBorder="1" applyAlignment="1">
      <alignment horizontal="left" vertical="top" wrapText="1"/>
    </xf>
    <xf numFmtId="0" fontId="6" fillId="4" borderId="9" xfId="0" applyFont="1" applyFill="1" applyBorder="1" applyAlignment="1">
      <alignment horizontal="center" vertical="top" wrapText="1"/>
    </xf>
    <xf numFmtId="0" fontId="6" fillId="4" borderId="4" xfId="0" applyFont="1" applyFill="1" applyBorder="1" applyAlignment="1">
      <alignment horizontal="center" vertical="top" wrapText="1"/>
    </xf>
    <xf numFmtId="0" fontId="6" fillId="4" borderId="10" xfId="0" applyFont="1" applyFill="1" applyBorder="1" applyAlignment="1">
      <alignment horizontal="center" vertical="top" wrapText="1"/>
    </xf>
    <xf numFmtId="0" fontId="6" fillId="4" borderId="3" xfId="0" applyFont="1" applyFill="1" applyBorder="1" applyAlignment="1">
      <alignment horizontal="center" vertical="top" wrapText="1"/>
    </xf>
    <xf numFmtId="0" fontId="6" fillId="4" borderId="28" xfId="0" applyFont="1" applyFill="1" applyBorder="1" applyAlignment="1">
      <alignment horizontal="center" vertical="top"/>
    </xf>
    <xf numFmtId="0" fontId="6" fillId="4" borderId="29" xfId="0" applyFont="1" applyFill="1" applyBorder="1" applyAlignment="1">
      <alignment horizontal="center" vertical="top"/>
    </xf>
    <xf numFmtId="0" fontId="16" fillId="5" borderId="32" xfId="0" applyFont="1" applyFill="1" applyBorder="1" applyAlignment="1">
      <alignment horizontal="left" vertical="top" wrapText="1"/>
    </xf>
    <xf numFmtId="0" fontId="16" fillId="5" borderId="22" xfId="0" applyFont="1" applyFill="1" applyBorder="1" applyAlignment="1">
      <alignment horizontal="left" vertical="top" wrapText="1"/>
    </xf>
    <xf numFmtId="0" fontId="16" fillId="5" borderId="24" xfId="0" applyFont="1" applyFill="1" applyBorder="1" applyAlignment="1">
      <alignment horizontal="left" vertical="top" wrapText="1"/>
    </xf>
    <xf numFmtId="0" fontId="5" fillId="0" borderId="12" xfId="0" applyFont="1" applyBorder="1" applyAlignment="1">
      <alignment horizontal="left" vertical="top"/>
    </xf>
    <xf numFmtId="0" fontId="5" fillId="0" borderId="7" xfId="0" applyFont="1" applyBorder="1" applyAlignment="1">
      <alignment horizontal="left" vertical="top"/>
    </xf>
    <xf numFmtId="0" fontId="5" fillId="0" borderId="13" xfId="0" applyFont="1" applyBorder="1" applyAlignment="1">
      <alignment horizontal="left" vertical="top"/>
    </xf>
    <xf numFmtId="0" fontId="5" fillId="0" borderId="31" xfId="0" applyFont="1" applyBorder="1" applyAlignment="1">
      <alignment horizontal="left" vertical="top"/>
    </xf>
    <xf numFmtId="0" fontId="5" fillId="0" borderId="23" xfId="0" applyFont="1" applyBorder="1" applyAlignment="1">
      <alignment horizontal="left" vertical="top"/>
    </xf>
    <xf numFmtId="0" fontId="5" fillId="0" borderId="33" xfId="0" applyFont="1" applyBorder="1" applyAlignment="1">
      <alignment horizontal="left" vertical="top"/>
    </xf>
    <xf numFmtId="0" fontId="5" fillId="0" borderId="22" xfId="0" applyFont="1" applyBorder="1" applyAlignment="1">
      <alignment horizontal="left" vertical="top" wrapText="1"/>
    </xf>
    <xf numFmtId="0" fontId="5" fillId="0" borderId="23" xfId="0" applyFont="1" applyBorder="1" applyAlignment="1">
      <alignment horizontal="left" vertical="top" wrapText="1"/>
    </xf>
    <xf numFmtId="0" fontId="5" fillId="0" borderId="24" xfId="0" applyFont="1" applyBorder="1" applyAlignment="1">
      <alignment horizontal="left" vertical="top" wrapText="1"/>
    </xf>
    <xf numFmtId="0" fontId="5" fillId="5" borderId="18" xfId="0" applyFont="1" applyFill="1" applyBorder="1" applyAlignment="1">
      <alignment horizontal="center" vertical="top" wrapText="1"/>
    </xf>
    <xf numFmtId="0" fontId="5" fillId="5" borderId="35" xfId="0" applyFont="1" applyFill="1" applyBorder="1" applyAlignment="1">
      <alignment horizontal="center" vertical="top" wrapText="1"/>
    </xf>
    <xf numFmtId="0" fontId="5" fillId="5" borderId="19" xfId="0" applyFont="1" applyFill="1" applyBorder="1" applyAlignment="1">
      <alignment horizontal="center" vertical="top" wrapText="1"/>
    </xf>
    <xf numFmtId="0" fontId="9" fillId="5" borderId="18" xfId="0" applyFont="1" applyFill="1" applyBorder="1" applyAlignment="1">
      <alignment horizontal="left" vertical="top"/>
    </xf>
    <xf numFmtId="0" fontId="5" fillId="5" borderId="26" xfId="0" applyFont="1" applyFill="1" applyBorder="1" applyAlignment="1">
      <alignment horizontal="left" vertical="top"/>
    </xf>
    <xf numFmtId="0" fontId="5" fillId="5" borderId="19" xfId="0" applyFont="1" applyFill="1" applyBorder="1" applyAlignment="1">
      <alignment horizontal="left" vertical="top"/>
    </xf>
    <xf numFmtId="0" fontId="21" fillId="3" borderId="2" xfId="0" applyFont="1" applyFill="1" applyBorder="1" applyAlignment="1">
      <alignment horizontal="center" vertical="top"/>
    </xf>
    <xf numFmtId="0" fontId="21" fillId="3" borderId="3" xfId="0" applyFont="1" applyFill="1" applyBorder="1" applyAlignment="1">
      <alignment horizontal="center" vertical="top"/>
    </xf>
    <xf numFmtId="0" fontId="21" fillId="3" borderId="5" xfId="0" applyFont="1" applyFill="1" applyBorder="1" applyAlignment="1">
      <alignment horizontal="center" vertical="top"/>
    </xf>
    <xf numFmtId="0" fontId="7" fillId="4" borderId="9" xfId="0" applyFont="1" applyFill="1" applyBorder="1" applyAlignment="1">
      <alignment horizontal="center" vertical="top"/>
    </xf>
    <xf numFmtId="0" fontId="7" fillId="4" borderId="4" xfId="0" applyFont="1" applyFill="1" applyBorder="1" applyAlignment="1">
      <alignment horizontal="center" vertical="top"/>
    </xf>
    <xf numFmtId="0" fontId="7" fillId="4" borderId="10" xfId="0" applyFont="1" applyFill="1" applyBorder="1" applyAlignment="1">
      <alignment horizontal="center" vertical="top"/>
    </xf>
    <xf numFmtId="0" fontId="7" fillId="4" borderId="37" xfId="0" applyFont="1" applyFill="1" applyBorder="1" applyAlignment="1">
      <alignment horizontal="center" vertical="top"/>
    </xf>
    <xf numFmtId="0" fontId="7" fillId="4" borderId="38" xfId="0" applyFont="1" applyFill="1" applyBorder="1" applyAlignment="1">
      <alignment horizontal="center" vertical="top"/>
    </xf>
    <xf numFmtId="0" fontId="7" fillId="4" borderId="39" xfId="0" applyFont="1" applyFill="1" applyBorder="1" applyAlignment="1">
      <alignment horizontal="center" vertical="top"/>
    </xf>
    <xf numFmtId="0" fontId="6" fillId="4" borderId="15" xfId="0" applyFont="1" applyFill="1" applyBorder="1" applyAlignment="1">
      <alignment horizontal="center" vertical="top" wrapText="1"/>
    </xf>
    <xf numFmtId="0" fontId="6" fillId="4" borderId="9"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0" xfId="0" applyFont="1" applyFill="1" applyBorder="1" applyAlignment="1">
      <alignment horizontal="center" vertical="center"/>
    </xf>
    <xf numFmtId="0" fontId="6" fillId="4" borderId="14" xfId="0" applyFont="1" applyFill="1" applyBorder="1" applyAlignment="1">
      <alignment horizontal="center" vertical="center"/>
    </xf>
    <xf numFmtId="0" fontId="6" fillId="4" borderId="15" xfId="0" applyFont="1" applyFill="1" applyBorder="1" applyAlignment="1">
      <alignment horizontal="center" vertical="center"/>
    </xf>
    <xf numFmtId="0" fontId="6" fillId="4" borderId="16" xfId="0" applyFont="1" applyFill="1" applyBorder="1" applyAlignment="1">
      <alignment horizontal="center" vertical="center"/>
    </xf>
    <xf numFmtId="0" fontId="6" fillId="6" borderId="2" xfId="0" applyFont="1" applyFill="1" applyBorder="1" applyAlignment="1">
      <alignment horizontal="center"/>
    </xf>
    <xf numFmtId="0" fontId="6" fillId="6" borderId="3" xfId="0" applyFont="1" applyFill="1" applyBorder="1" applyAlignment="1">
      <alignment horizontal="center"/>
    </xf>
    <xf numFmtId="0" fontId="6" fillId="6" borderId="5" xfId="0" applyFont="1" applyFill="1" applyBorder="1" applyAlignment="1">
      <alignment horizont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4" fillId="4" borderId="4" xfId="0" applyFont="1" applyFill="1" applyBorder="1" applyAlignment="1">
      <alignment horizontal="center" vertical="center"/>
    </xf>
    <xf numFmtId="0" fontId="24" fillId="4" borderId="10" xfId="0" applyFont="1" applyFill="1" applyBorder="1" applyAlignment="1">
      <alignment horizontal="center" vertical="center"/>
    </xf>
    <xf numFmtId="0" fontId="3" fillId="0" borderId="42" xfId="0" applyFont="1" applyBorder="1"/>
    <xf numFmtId="0" fontId="3" fillId="0" borderId="43" xfId="0" applyFont="1" applyBorder="1"/>
    <xf numFmtId="0" fontId="16" fillId="0" borderId="25" xfId="0" applyFont="1" applyBorder="1" applyAlignment="1">
      <alignment horizontal="left" vertical="top" wrapText="1"/>
    </xf>
    <xf numFmtId="0" fontId="16" fillId="0" borderId="26" xfId="0" applyFont="1" applyBorder="1" applyAlignment="1">
      <alignment horizontal="left" vertical="top" wrapText="1"/>
    </xf>
    <xf numFmtId="0" fontId="16" fillId="0" borderId="27" xfId="0" applyFont="1" applyBorder="1" applyAlignment="1">
      <alignment horizontal="left" vertical="top" wrapText="1"/>
    </xf>
    <xf numFmtId="0" fontId="5" fillId="5" borderId="22" xfId="0" applyFont="1" applyFill="1" applyBorder="1" applyAlignment="1">
      <alignment horizontal="left" vertical="top" wrapText="1"/>
    </xf>
    <xf numFmtId="0" fontId="5" fillId="5" borderId="23" xfId="0" applyFont="1" applyFill="1" applyBorder="1" applyAlignment="1">
      <alignment horizontal="left" vertical="top" wrapText="1"/>
    </xf>
    <xf numFmtId="0" fontId="5" fillId="5" borderId="24" xfId="0" applyFont="1" applyFill="1" applyBorder="1" applyAlignment="1">
      <alignment horizontal="left" vertical="top" wrapText="1"/>
    </xf>
    <xf numFmtId="0" fontId="5" fillId="5" borderId="22" xfId="0" applyFont="1" applyFill="1" applyBorder="1" applyAlignment="1">
      <alignment vertical="top"/>
    </xf>
    <xf numFmtId="0" fontId="16" fillId="0" borderId="23" xfId="0" applyFont="1" applyBorder="1" applyAlignment="1">
      <alignment vertical="top"/>
    </xf>
    <xf numFmtId="0" fontId="0" fillId="0" borderId="24" xfId="0" applyBorder="1" applyAlignment="1">
      <alignment vertical="top"/>
    </xf>
    <xf numFmtId="0" fontId="3" fillId="0" borderId="32" xfId="0" applyFont="1" applyBorder="1"/>
    <xf numFmtId="0" fontId="3" fillId="0" borderId="47" xfId="0" applyFont="1" applyBorder="1"/>
    <xf numFmtId="0" fontId="16" fillId="0" borderId="23" xfId="0" applyFont="1" applyBorder="1" applyAlignment="1">
      <alignment horizontal="left" vertical="top"/>
    </xf>
    <xf numFmtId="0" fontId="16" fillId="0" borderId="24" xfId="0" applyFont="1" applyBorder="1" applyAlignment="1">
      <alignment horizontal="left" vertical="top"/>
    </xf>
    <xf numFmtId="0" fontId="3" fillId="0" borderId="48" xfId="0" applyFont="1" applyBorder="1"/>
    <xf numFmtId="0" fontId="3" fillId="0" borderId="49" xfId="0" applyFont="1" applyBorder="1"/>
    <xf numFmtId="0" fontId="16" fillId="0" borderId="50" xfId="0" applyFont="1" applyBorder="1" applyAlignment="1">
      <alignment horizontal="left" vertical="top"/>
    </xf>
    <xf numFmtId="0" fontId="16" fillId="0" borderId="51" xfId="0" applyFont="1" applyBorder="1" applyAlignment="1">
      <alignment horizontal="left" vertical="top"/>
    </xf>
    <xf numFmtId="0" fontId="3" fillId="0" borderId="44" xfId="0" applyFont="1" applyBorder="1"/>
    <xf numFmtId="0" fontId="3" fillId="0" borderId="45" xfId="0" applyFont="1" applyBorder="1"/>
    <xf numFmtId="0" fontId="16" fillId="5" borderId="38" xfId="0" applyFont="1" applyFill="1" applyBorder="1" applyAlignment="1">
      <alignment horizontal="left" vertical="top"/>
    </xf>
    <xf numFmtId="0" fontId="16" fillId="5" borderId="39" xfId="0" applyFont="1" applyFill="1" applyBorder="1" applyAlignment="1">
      <alignment horizontal="left" vertical="top"/>
    </xf>
    <xf numFmtId="0" fontId="16" fillId="0" borderId="24" xfId="0" applyFont="1" applyBorder="1" applyAlignment="1">
      <alignment horizontal="left" vertical="top" wrapText="1"/>
    </xf>
    <xf numFmtId="0" fontId="16" fillId="0" borderId="38" xfId="0" applyFont="1" applyBorder="1" applyAlignment="1">
      <alignment horizontal="left" vertical="top"/>
    </xf>
    <xf numFmtId="0" fontId="16" fillId="0" borderId="39" xfId="0" applyFont="1" applyBorder="1" applyAlignment="1">
      <alignment horizontal="left" vertical="top"/>
    </xf>
    <xf numFmtId="0" fontId="16" fillId="0" borderId="38" xfId="0" applyFont="1" applyBorder="1" applyAlignment="1">
      <alignment horizontal="left" vertical="top" wrapText="1"/>
    </xf>
    <xf numFmtId="0" fontId="16" fillId="0" borderId="39" xfId="0" applyFont="1" applyBorder="1" applyAlignment="1">
      <alignment horizontal="left" vertical="top" wrapText="1"/>
    </xf>
    <xf numFmtId="0" fontId="16" fillId="0" borderId="0" xfId="0" applyFont="1" applyBorder="1" applyAlignment="1">
      <alignment horizontal="left" vertical="top"/>
    </xf>
    <xf numFmtId="0" fontId="16" fillId="0" borderId="20" xfId="0" applyFont="1" applyBorder="1" applyAlignment="1">
      <alignment horizontal="left" vertical="top"/>
    </xf>
    <xf numFmtId="0" fontId="16" fillId="0" borderId="24" xfId="0" applyFont="1" applyFill="1" applyBorder="1" applyAlignment="1">
      <alignment horizontal="left" vertical="top" wrapText="1"/>
    </xf>
    <xf numFmtId="0" fontId="16" fillId="5" borderId="38" xfId="0" applyFont="1" applyFill="1" applyBorder="1" applyAlignment="1">
      <alignment horizontal="left" vertical="top" wrapText="1"/>
    </xf>
    <xf numFmtId="0" fontId="16" fillId="5" borderId="39" xfId="0" applyFont="1" applyFill="1" applyBorder="1" applyAlignment="1">
      <alignment horizontal="left" vertical="top" wrapText="1"/>
    </xf>
    <xf numFmtId="0" fontId="3" fillId="0" borderId="35" xfId="0" applyFont="1" applyBorder="1"/>
    <xf numFmtId="0" fontId="3" fillId="0" borderId="53" xfId="0" applyFont="1" applyBorder="1"/>
    <xf numFmtId="0" fontId="16" fillId="5" borderId="26" xfId="0" applyFont="1" applyFill="1" applyBorder="1" applyAlignment="1">
      <alignment horizontal="left" vertical="top" wrapText="1"/>
    </xf>
    <xf numFmtId="0" fontId="16" fillId="5" borderId="27" xfId="0" applyFont="1" applyFill="1" applyBorder="1" applyAlignment="1">
      <alignment horizontal="left" vertical="top" wrapText="1"/>
    </xf>
    <xf numFmtId="0" fontId="27" fillId="6" borderId="2" xfId="0" applyFont="1" applyFill="1" applyBorder="1" applyAlignment="1">
      <alignment horizontal="center"/>
    </xf>
    <xf numFmtId="0" fontId="27" fillId="6" borderId="3" xfId="0" applyFont="1" applyFill="1" applyBorder="1" applyAlignment="1">
      <alignment horizontal="center"/>
    </xf>
    <xf numFmtId="0" fontId="27" fillId="6" borderId="5" xfId="0" applyFont="1" applyFill="1" applyBorder="1" applyAlignment="1">
      <alignment horizontal="center"/>
    </xf>
  </cellXfs>
  <cellStyles count="2">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408213</xdr:colOff>
      <xdr:row>5</xdr:row>
      <xdr:rowOff>0</xdr:rowOff>
    </xdr:from>
    <xdr:to>
      <xdr:col>10</xdr:col>
      <xdr:colOff>6951391</xdr:colOff>
      <xdr:row>29</xdr:row>
      <xdr:rowOff>188846</xdr:rowOff>
    </xdr:to>
    <xdr:pic>
      <xdr:nvPicPr>
        <xdr:cNvPr id="2" name="Picture 1"/>
        <xdr:cNvPicPr>
          <a:picLocks noChangeAspect="1"/>
        </xdr:cNvPicPr>
      </xdr:nvPicPr>
      <xdr:blipFill>
        <a:blip xmlns:r="http://schemas.openxmlformats.org/officeDocument/2006/relationships" r:embed="rId1"/>
        <a:stretch>
          <a:fillRect/>
        </a:stretch>
      </xdr:blipFill>
      <xdr:spPr>
        <a:xfrm>
          <a:off x="4294413" y="1333500"/>
          <a:ext cx="12353428" cy="48941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Documents\Restoration%20Atlas\UGR%20Atlas\Prioritization%20Matrix%20-%20Upper%20Grande%20Ronde%20Master%20(05-26-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R Matrix"/>
      <sheetName val="Opportunity Summary"/>
      <sheetName val="Opportunity Variables"/>
      <sheetName val="Limiting Factor Calculator"/>
      <sheetName val="Opp-UGR-15"/>
      <sheetName val="Act-UGR-15"/>
      <sheetName val="Opp-UGR-17"/>
      <sheetName val="Act-UGR-17"/>
      <sheetName val="Opp-UGR-19"/>
      <sheetName val="Act-UGR-19"/>
      <sheetName val="Opp-UGR-20"/>
      <sheetName val="UGR-20"/>
      <sheetName val="Opp-UGR-11"/>
      <sheetName val="UGR-11"/>
      <sheetName val="Opp-UGR-13"/>
      <sheetName val="UGR-13"/>
      <sheetName val="Opp-UGR-14"/>
      <sheetName val="UGR-14"/>
      <sheetName val="Opp-UGR-18"/>
      <sheetName val="UGR-18"/>
      <sheetName val="Opp-UGR-1"/>
      <sheetName val="UGR-1"/>
      <sheetName val="Opp-UGR-2"/>
      <sheetName val="UGR-2"/>
      <sheetName val="Opp-UGR-3"/>
      <sheetName val="UGR-3"/>
      <sheetName val="Opp-UGR-4"/>
      <sheetName val="UGR-4"/>
      <sheetName val="Opp-UGR-5"/>
      <sheetName val="UGR-5"/>
      <sheetName val="Opp-UGR-6"/>
      <sheetName val="UGR-6"/>
      <sheetName val="Opp-UGR-7"/>
      <sheetName val="UGR-7"/>
      <sheetName val="UGR-8"/>
      <sheetName val="Opp-UGR-9"/>
      <sheetName val="UGR-9"/>
      <sheetName val="Opp-UGR-10"/>
      <sheetName val="UGR-10"/>
      <sheetName val="Opp-UGR-12"/>
      <sheetName val="UGR-12"/>
      <sheetName val="Opp-UGR-16"/>
      <sheetName val="UGR-16"/>
      <sheetName val="Opp-Template"/>
    </sheetNames>
    <sheetDataSet>
      <sheetData sheetId="0"/>
      <sheetData sheetId="1"/>
      <sheetData sheetId="2">
        <row r="21">
          <cell r="D21">
            <v>10</v>
          </cell>
        </row>
        <row r="22">
          <cell r="D22">
            <v>5</v>
          </cell>
        </row>
        <row r="23">
          <cell r="D23">
            <v>0</v>
          </cell>
        </row>
        <row r="24">
          <cell r="D24">
            <v>5</v>
          </cell>
        </row>
        <row r="25">
          <cell r="D25">
            <v>2</v>
          </cell>
        </row>
      </sheetData>
      <sheetData sheetId="3">
        <row r="6">
          <cell r="GD6">
            <v>21</v>
          </cell>
          <cell r="GO6">
            <v>3.3333333333333335</v>
          </cell>
        </row>
        <row r="7">
          <cell r="GD7">
            <v>22</v>
          </cell>
          <cell r="GO7">
            <v>3.3333333333333335</v>
          </cell>
        </row>
        <row r="8">
          <cell r="GD8">
            <v>23</v>
          </cell>
          <cell r="GO8">
            <v>3.3333333333333335</v>
          </cell>
        </row>
        <row r="9">
          <cell r="GD9">
            <v>1</v>
          </cell>
          <cell r="GO9">
            <v>2</v>
          </cell>
        </row>
        <row r="10">
          <cell r="GD10">
            <v>1</v>
          </cell>
          <cell r="GO10">
            <v>1.3333333333333333</v>
          </cell>
        </row>
        <row r="11">
          <cell r="GD11">
            <v>1</v>
          </cell>
          <cell r="GO11">
            <v>2.6666666666666665</v>
          </cell>
        </row>
        <row r="12">
          <cell r="GD12">
            <v>1</v>
          </cell>
          <cell r="GO12">
            <v>0</v>
          </cell>
        </row>
        <row r="13">
          <cell r="GD13">
            <v>1</v>
          </cell>
          <cell r="GO13">
            <v>1.3333333333333333</v>
          </cell>
        </row>
        <row r="14">
          <cell r="GD14">
            <v>1</v>
          </cell>
          <cell r="GO14">
            <v>1.6666666666666667</v>
          </cell>
        </row>
        <row r="15">
          <cell r="GD15">
            <v>1</v>
          </cell>
          <cell r="GO15">
            <v>1.6666666666666667</v>
          </cell>
        </row>
        <row r="16">
          <cell r="GD16">
            <v>1</v>
          </cell>
          <cell r="GO16">
            <v>2</v>
          </cell>
        </row>
        <row r="17">
          <cell r="GD17">
            <v>1</v>
          </cell>
          <cell r="GO17">
            <v>0</v>
          </cell>
        </row>
        <row r="18">
          <cell r="GD18">
            <v>1</v>
          </cell>
          <cell r="GO18">
            <v>0</v>
          </cell>
        </row>
        <row r="19">
          <cell r="GD19">
            <v>1</v>
          </cell>
          <cell r="GO19">
            <v>0</v>
          </cell>
        </row>
        <row r="20">
          <cell r="GD20">
            <v>2</v>
          </cell>
          <cell r="GO20">
            <v>0</v>
          </cell>
        </row>
        <row r="21">
          <cell r="GD21">
            <v>3</v>
          </cell>
          <cell r="GO21">
            <v>0</v>
          </cell>
        </row>
        <row r="22">
          <cell r="GD22">
            <v>5</v>
          </cell>
          <cell r="GO22">
            <v>0</v>
          </cell>
        </row>
        <row r="23">
          <cell r="GD23">
            <v>2</v>
          </cell>
          <cell r="GO23">
            <v>0</v>
          </cell>
        </row>
        <row r="24">
          <cell r="GD24">
            <v>3</v>
          </cell>
          <cell r="GO24">
            <v>0</v>
          </cell>
        </row>
        <row r="25">
          <cell r="GD25">
            <v>5</v>
          </cell>
          <cell r="GO25">
            <v>0</v>
          </cell>
        </row>
        <row r="26">
          <cell r="GD26">
            <v>28</v>
          </cell>
          <cell r="GO26">
            <v>0</v>
          </cell>
        </row>
        <row r="27">
          <cell r="GD27">
            <v>2</v>
          </cell>
          <cell r="GO27">
            <v>1.6666666666666667</v>
          </cell>
        </row>
        <row r="28">
          <cell r="GD28">
            <v>4</v>
          </cell>
          <cell r="GO28">
            <v>1.6666666666666667</v>
          </cell>
        </row>
        <row r="29">
          <cell r="GD29">
            <v>5</v>
          </cell>
          <cell r="GO29">
            <v>1.6666666666666667</v>
          </cell>
        </row>
        <row r="30">
          <cell r="GD30">
            <v>9</v>
          </cell>
          <cell r="GO30">
            <v>1.6666666666666667</v>
          </cell>
        </row>
        <row r="31">
          <cell r="GD31">
            <v>11</v>
          </cell>
          <cell r="GO31">
            <v>1.6666666666666667</v>
          </cell>
        </row>
        <row r="32">
          <cell r="GD32">
            <v>13</v>
          </cell>
          <cell r="GO32">
            <v>1.6666666666666667</v>
          </cell>
        </row>
        <row r="33">
          <cell r="GD33">
            <v>14</v>
          </cell>
          <cell r="GO33">
            <v>1.6666666666666667</v>
          </cell>
        </row>
        <row r="34">
          <cell r="GD34">
            <v>15</v>
          </cell>
          <cell r="GO34">
            <v>1.6666666666666667</v>
          </cell>
        </row>
        <row r="35">
          <cell r="GD35">
            <v>16</v>
          </cell>
          <cell r="GO35">
            <v>1.6666666666666667</v>
          </cell>
        </row>
        <row r="36">
          <cell r="GD36">
            <v>18</v>
          </cell>
          <cell r="GO36">
            <v>1.6666666666666667</v>
          </cell>
        </row>
        <row r="37">
          <cell r="GD37">
            <v>20</v>
          </cell>
          <cell r="GO37">
            <v>1.6666666666666667</v>
          </cell>
        </row>
        <row r="38">
          <cell r="GD38">
            <v>24</v>
          </cell>
          <cell r="GO38">
            <v>2.6666666666666665</v>
          </cell>
        </row>
        <row r="39">
          <cell r="GD39">
            <v>27</v>
          </cell>
          <cell r="GO39">
            <v>1.6666666666666667</v>
          </cell>
        </row>
        <row r="40">
          <cell r="GD40">
            <v>28</v>
          </cell>
          <cell r="GO40">
            <v>1.6666666666666667</v>
          </cell>
        </row>
        <row r="41">
          <cell r="GD41">
            <v>29</v>
          </cell>
          <cell r="GO41">
            <v>1.6666666666666667</v>
          </cell>
        </row>
        <row r="42">
          <cell r="GD42">
            <v>2</v>
          </cell>
          <cell r="GO42">
            <v>1.3333333333333333</v>
          </cell>
        </row>
        <row r="43">
          <cell r="GD43">
            <v>8</v>
          </cell>
          <cell r="GO43">
            <v>2</v>
          </cell>
        </row>
        <row r="44">
          <cell r="GD44">
            <v>9</v>
          </cell>
          <cell r="GO44">
            <v>2</v>
          </cell>
        </row>
        <row r="45">
          <cell r="GD45">
            <v>10</v>
          </cell>
          <cell r="GO45">
            <v>1.3333333333333333</v>
          </cell>
        </row>
        <row r="46">
          <cell r="GD46">
            <v>12</v>
          </cell>
          <cell r="GO46">
            <v>1.3333333333333333</v>
          </cell>
        </row>
        <row r="47">
          <cell r="GD47">
            <v>13</v>
          </cell>
          <cell r="GO47">
            <v>1.3333333333333333</v>
          </cell>
        </row>
        <row r="48">
          <cell r="GD48">
            <v>14</v>
          </cell>
          <cell r="GO48">
            <v>1.3333333333333333</v>
          </cell>
        </row>
        <row r="49">
          <cell r="GD49">
            <v>17</v>
          </cell>
          <cell r="GO49">
            <v>2</v>
          </cell>
        </row>
        <row r="50">
          <cell r="GD50">
            <v>18</v>
          </cell>
          <cell r="GO50">
            <v>2</v>
          </cell>
        </row>
        <row r="51">
          <cell r="GD51">
            <v>19</v>
          </cell>
          <cell r="GO51">
            <v>1.3333333333333333</v>
          </cell>
        </row>
        <row r="52">
          <cell r="GD52">
            <v>20</v>
          </cell>
          <cell r="GO52">
            <v>2</v>
          </cell>
        </row>
        <row r="53">
          <cell r="GD53">
            <v>28</v>
          </cell>
          <cell r="GO53">
            <v>2</v>
          </cell>
        </row>
        <row r="54">
          <cell r="GD54">
            <v>29</v>
          </cell>
          <cell r="GO54">
            <v>1.3333333333333333</v>
          </cell>
        </row>
        <row r="55">
          <cell r="GD55">
            <v>2</v>
          </cell>
          <cell r="GO55">
            <v>1.3333333333333333</v>
          </cell>
        </row>
        <row r="56">
          <cell r="GD56">
            <v>8</v>
          </cell>
          <cell r="GO56">
            <v>1.3333333333333333</v>
          </cell>
        </row>
        <row r="57">
          <cell r="GD57">
            <v>9</v>
          </cell>
          <cell r="GO57">
            <v>1.3333333333333333</v>
          </cell>
        </row>
        <row r="58">
          <cell r="GD58">
            <v>10</v>
          </cell>
          <cell r="GO58">
            <v>1.3333333333333333</v>
          </cell>
        </row>
        <row r="59">
          <cell r="GD59">
            <v>17</v>
          </cell>
          <cell r="GO59">
            <v>2</v>
          </cell>
        </row>
        <row r="60">
          <cell r="GD60">
            <v>18</v>
          </cell>
          <cell r="GO60">
            <v>1.3333333333333333</v>
          </cell>
        </row>
        <row r="61">
          <cell r="GD61">
            <v>19</v>
          </cell>
          <cell r="GO61">
            <v>2</v>
          </cell>
        </row>
        <row r="62">
          <cell r="GD62">
            <v>2</v>
          </cell>
          <cell r="GO62">
            <v>1.6666666666666667</v>
          </cell>
        </row>
        <row r="63">
          <cell r="GD63">
            <v>5</v>
          </cell>
          <cell r="GO63">
            <v>2.6666666666666665</v>
          </cell>
        </row>
        <row r="64">
          <cell r="GD64">
            <v>7</v>
          </cell>
          <cell r="GO64">
            <v>1.6666666666666667</v>
          </cell>
        </row>
        <row r="65">
          <cell r="GD65">
            <v>9</v>
          </cell>
          <cell r="GO65">
            <v>1.6666666666666667</v>
          </cell>
        </row>
        <row r="66">
          <cell r="GD66">
            <v>10</v>
          </cell>
          <cell r="GO66">
            <v>1.6666666666666667</v>
          </cell>
        </row>
        <row r="67">
          <cell r="GD67">
            <v>11</v>
          </cell>
          <cell r="GO67">
            <v>2.6666666666666665</v>
          </cell>
        </row>
        <row r="68">
          <cell r="GD68">
            <v>12</v>
          </cell>
          <cell r="GO68">
            <v>2.6666666666666665</v>
          </cell>
        </row>
        <row r="69">
          <cell r="GD69">
            <v>13</v>
          </cell>
          <cell r="GO69">
            <v>2.6666666666666665</v>
          </cell>
        </row>
        <row r="70">
          <cell r="GD70">
            <v>14</v>
          </cell>
          <cell r="GO70">
            <v>2.6666666666666665</v>
          </cell>
        </row>
        <row r="71">
          <cell r="GD71">
            <v>15</v>
          </cell>
          <cell r="GO71">
            <v>2.6666666666666665</v>
          </cell>
        </row>
        <row r="72">
          <cell r="GD72">
            <v>16</v>
          </cell>
          <cell r="GO72">
            <v>2.6666666666666665</v>
          </cell>
        </row>
        <row r="73">
          <cell r="GD73">
            <v>17</v>
          </cell>
          <cell r="GO73">
            <v>1.6666666666666667</v>
          </cell>
        </row>
        <row r="74">
          <cell r="GD74">
            <v>2</v>
          </cell>
          <cell r="GO74">
            <v>2.6666666666666665</v>
          </cell>
        </row>
        <row r="75">
          <cell r="GD75">
            <v>5</v>
          </cell>
          <cell r="GO75">
            <v>1.6666666666666667</v>
          </cell>
        </row>
        <row r="76">
          <cell r="GD76">
            <v>7</v>
          </cell>
          <cell r="GO76">
            <v>2.6666666666666665</v>
          </cell>
        </row>
        <row r="77">
          <cell r="GD77">
            <v>9</v>
          </cell>
          <cell r="GO77">
            <v>2.6666666666666665</v>
          </cell>
        </row>
        <row r="78">
          <cell r="GD78">
            <v>10</v>
          </cell>
          <cell r="GO78">
            <v>2.6666666666666665</v>
          </cell>
        </row>
        <row r="79">
          <cell r="GD79">
            <v>11</v>
          </cell>
          <cell r="GO79">
            <v>1.6666666666666667</v>
          </cell>
        </row>
        <row r="80">
          <cell r="GD80">
            <v>12</v>
          </cell>
          <cell r="GO80">
            <v>1.6666666666666667</v>
          </cell>
        </row>
        <row r="81">
          <cell r="GD81">
            <v>13</v>
          </cell>
          <cell r="GO81">
            <v>1.6666666666666667</v>
          </cell>
        </row>
        <row r="82">
          <cell r="GD82">
            <v>14</v>
          </cell>
          <cell r="GO82">
            <v>1.6666666666666667</v>
          </cell>
        </row>
        <row r="83">
          <cell r="GD83">
            <v>16</v>
          </cell>
          <cell r="GO83">
            <v>2.6666666666666665</v>
          </cell>
        </row>
        <row r="84">
          <cell r="GD84">
            <v>17</v>
          </cell>
          <cell r="GO84">
            <v>1.6666666666666667</v>
          </cell>
        </row>
        <row r="85">
          <cell r="GD85">
            <v>27</v>
          </cell>
          <cell r="GO85">
            <v>1.6666666666666667</v>
          </cell>
        </row>
        <row r="86">
          <cell r="GD86">
            <v>28</v>
          </cell>
          <cell r="GO86">
            <v>2.6666666666666665</v>
          </cell>
        </row>
        <row r="87">
          <cell r="GD87">
            <v>29</v>
          </cell>
          <cell r="GO87">
            <v>2.6666666666666665</v>
          </cell>
        </row>
        <row r="88">
          <cell r="GD88">
            <v>2</v>
          </cell>
          <cell r="GO88">
            <v>2</v>
          </cell>
        </row>
        <row r="89">
          <cell r="GD89">
            <v>3</v>
          </cell>
          <cell r="GO89">
            <v>2</v>
          </cell>
        </row>
        <row r="90">
          <cell r="GD90">
            <v>4</v>
          </cell>
          <cell r="GO90">
            <v>2</v>
          </cell>
        </row>
        <row r="91">
          <cell r="GD91">
            <v>5</v>
          </cell>
          <cell r="GO91">
            <v>2</v>
          </cell>
        </row>
        <row r="92">
          <cell r="GD92">
            <v>6</v>
          </cell>
          <cell r="GO92">
            <v>2</v>
          </cell>
        </row>
        <row r="93">
          <cell r="GD93">
            <v>7</v>
          </cell>
          <cell r="GO93">
            <v>1.3333333333333333</v>
          </cell>
        </row>
        <row r="94">
          <cell r="GD94">
            <v>8</v>
          </cell>
          <cell r="GO94">
            <v>2</v>
          </cell>
        </row>
        <row r="95">
          <cell r="GD95">
            <v>16</v>
          </cell>
          <cell r="GO95">
            <v>2</v>
          </cell>
        </row>
        <row r="96">
          <cell r="GD96">
            <v>17</v>
          </cell>
          <cell r="GO96">
            <v>1.3333333333333333</v>
          </cell>
        </row>
        <row r="97">
          <cell r="GD97">
            <v>18</v>
          </cell>
          <cell r="GO97">
            <v>1.3333333333333333</v>
          </cell>
        </row>
        <row r="98">
          <cell r="GD98">
            <v>21</v>
          </cell>
          <cell r="GO98">
            <v>1.3333333333333333</v>
          </cell>
        </row>
        <row r="99">
          <cell r="GD99">
            <v>25</v>
          </cell>
          <cell r="GO99">
            <v>2</v>
          </cell>
        </row>
        <row r="100">
          <cell r="GD100">
            <v>26</v>
          </cell>
          <cell r="GO100">
            <v>1.3333333333333333</v>
          </cell>
        </row>
        <row r="101">
          <cell r="GD101">
            <v>27</v>
          </cell>
          <cell r="GO101">
            <v>1.3333333333333333</v>
          </cell>
        </row>
        <row r="102">
          <cell r="GD102">
            <v>28</v>
          </cell>
          <cell r="GO102">
            <v>2</v>
          </cell>
        </row>
        <row r="103">
          <cell r="GD103">
            <v>29</v>
          </cell>
          <cell r="GO103">
            <v>1.3333333333333333</v>
          </cell>
        </row>
        <row r="104">
          <cell r="GD104">
            <v>2</v>
          </cell>
          <cell r="GO104">
            <v>2</v>
          </cell>
        </row>
        <row r="105">
          <cell r="GD105">
            <v>3</v>
          </cell>
          <cell r="GO105">
            <v>2</v>
          </cell>
        </row>
        <row r="106">
          <cell r="GD106">
            <v>4</v>
          </cell>
          <cell r="GO106">
            <v>2</v>
          </cell>
        </row>
        <row r="107">
          <cell r="GD107">
            <v>5</v>
          </cell>
          <cell r="GO107">
            <v>1.3333333333333333</v>
          </cell>
        </row>
        <row r="108">
          <cell r="GD108">
            <v>6</v>
          </cell>
          <cell r="GO108">
            <v>2</v>
          </cell>
        </row>
        <row r="109">
          <cell r="GD109">
            <v>7</v>
          </cell>
          <cell r="GO109">
            <v>1.3333333333333333</v>
          </cell>
        </row>
        <row r="110">
          <cell r="GD110">
            <v>8</v>
          </cell>
          <cell r="GO110">
            <v>1.3333333333333333</v>
          </cell>
        </row>
        <row r="111">
          <cell r="GD111">
            <v>14</v>
          </cell>
          <cell r="GO111">
            <v>1.3333333333333333</v>
          </cell>
        </row>
        <row r="112">
          <cell r="GD112">
            <v>16</v>
          </cell>
          <cell r="GO112">
            <v>2</v>
          </cell>
        </row>
        <row r="113">
          <cell r="GD113">
            <v>17</v>
          </cell>
          <cell r="GO113">
            <v>1.3333333333333333</v>
          </cell>
        </row>
        <row r="114">
          <cell r="GD114">
            <v>25</v>
          </cell>
          <cell r="GO114">
            <v>2</v>
          </cell>
        </row>
        <row r="115">
          <cell r="GD115">
            <v>26</v>
          </cell>
          <cell r="GO115">
            <v>2</v>
          </cell>
        </row>
        <row r="116">
          <cell r="GD116">
            <v>27</v>
          </cell>
          <cell r="GO116">
            <v>2</v>
          </cell>
        </row>
        <row r="117">
          <cell r="GD117">
            <v>28</v>
          </cell>
          <cell r="GO117">
            <v>1.3333333333333333</v>
          </cell>
        </row>
        <row r="118">
          <cell r="GD118">
            <v>29</v>
          </cell>
          <cell r="GO118">
            <v>2</v>
          </cell>
        </row>
        <row r="119">
          <cell r="GD119">
            <v>2</v>
          </cell>
          <cell r="GO119">
            <v>0.66666666666666663</v>
          </cell>
        </row>
        <row r="120">
          <cell r="GD120">
            <v>7</v>
          </cell>
          <cell r="GO120">
            <v>0.66666666666666663</v>
          </cell>
        </row>
        <row r="121">
          <cell r="GD121">
            <v>9</v>
          </cell>
          <cell r="GO121">
            <v>0.66666666666666663</v>
          </cell>
        </row>
        <row r="122">
          <cell r="GD122">
            <v>10</v>
          </cell>
          <cell r="GO122">
            <v>0.66666666666666663</v>
          </cell>
        </row>
        <row r="123">
          <cell r="GD123">
            <v>16</v>
          </cell>
          <cell r="GO123">
            <v>0.66666666666666663</v>
          </cell>
        </row>
        <row r="124">
          <cell r="GD124">
            <v>17</v>
          </cell>
          <cell r="GO124">
            <v>1.3333333333333333</v>
          </cell>
        </row>
        <row r="125">
          <cell r="GD125">
            <v>18</v>
          </cell>
          <cell r="GO125">
            <v>1.3333333333333333</v>
          </cell>
        </row>
        <row r="126">
          <cell r="GD126">
            <v>20</v>
          </cell>
          <cell r="GO126">
            <v>0.66666666666666663</v>
          </cell>
        </row>
        <row r="127">
          <cell r="GD127">
            <v>25</v>
          </cell>
          <cell r="GO127">
            <v>0.66666666666666663</v>
          </cell>
        </row>
        <row r="128">
          <cell r="GD128">
            <v>26</v>
          </cell>
          <cell r="GO128">
            <v>0.66666666666666663</v>
          </cell>
        </row>
        <row r="129">
          <cell r="GD129">
            <v>27</v>
          </cell>
          <cell r="GO129">
            <v>0.66666666666666663</v>
          </cell>
        </row>
        <row r="130">
          <cell r="GD130">
            <v>28</v>
          </cell>
          <cell r="GO130">
            <v>0.66666666666666663</v>
          </cell>
        </row>
        <row r="131">
          <cell r="GD131">
            <v>29</v>
          </cell>
          <cell r="GO131">
            <v>0.66666666666666663</v>
          </cell>
        </row>
        <row r="132">
          <cell r="GD132">
            <v>32</v>
          </cell>
          <cell r="GO132">
            <v>0.66666666666666663</v>
          </cell>
        </row>
        <row r="133">
          <cell r="GD133">
            <v>33</v>
          </cell>
          <cell r="GO133">
            <v>1.3333333333333333</v>
          </cell>
        </row>
        <row r="134">
          <cell r="GD134">
            <v>34</v>
          </cell>
          <cell r="GO134">
            <v>0.66666666666666663</v>
          </cell>
        </row>
        <row r="135">
          <cell r="GD135">
            <v>35</v>
          </cell>
          <cell r="GO135">
            <v>1.3333333333333333</v>
          </cell>
        </row>
        <row r="136">
          <cell r="GD136">
            <v>36</v>
          </cell>
          <cell r="GO136">
            <v>1.3333333333333333</v>
          </cell>
        </row>
        <row r="137">
          <cell r="GD137">
            <v>2</v>
          </cell>
          <cell r="GO137">
            <v>2</v>
          </cell>
        </row>
        <row r="138">
          <cell r="GD138">
            <v>3</v>
          </cell>
          <cell r="GO138">
            <v>2</v>
          </cell>
        </row>
        <row r="139">
          <cell r="GD139">
            <v>9</v>
          </cell>
          <cell r="GO139">
            <v>2</v>
          </cell>
        </row>
        <row r="140">
          <cell r="GD140">
            <v>10</v>
          </cell>
          <cell r="GO140">
            <v>2</v>
          </cell>
        </row>
        <row r="141">
          <cell r="GD141">
            <v>13</v>
          </cell>
          <cell r="GO141">
            <v>2</v>
          </cell>
        </row>
        <row r="142">
          <cell r="GD142">
            <v>14</v>
          </cell>
          <cell r="GO142">
            <v>2</v>
          </cell>
        </row>
        <row r="143">
          <cell r="GD143">
            <v>15</v>
          </cell>
          <cell r="GO143">
            <v>3.3333333333333335</v>
          </cell>
        </row>
        <row r="144">
          <cell r="GD144">
            <v>16</v>
          </cell>
          <cell r="GO144">
            <v>2</v>
          </cell>
        </row>
        <row r="145">
          <cell r="GD145">
            <v>17</v>
          </cell>
          <cell r="GO145">
            <v>2</v>
          </cell>
        </row>
        <row r="146">
          <cell r="GD146">
            <v>18</v>
          </cell>
          <cell r="GO146">
            <v>2</v>
          </cell>
        </row>
        <row r="147">
          <cell r="GD147">
            <v>20</v>
          </cell>
          <cell r="GO147">
            <v>2</v>
          </cell>
        </row>
        <row r="148">
          <cell r="GD148">
            <v>30</v>
          </cell>
          <cell r="GO148">
            <v>2</v>
          </cell>
        </row>
        <row r="149">
          <cell r="GD149">
            <v>31</v>
          </cell>
          <cell r="GO149">
            <v>3.3333333333333335</v>
          </cell>
        </row>
        <row r="150">
          <cell r="GD150">
            <v>32</v>
          </cell>
          <cell r="GO150">
            <v>2</v>
          </cell>
        </row>
        <row r="151">
          <cell r="GD151">
            <v>33</v>
          </cell>
          <cell r="GO151">
            <v>2</v>
          </cell>
        </row>
        <row r="152">
          <cell r="GD152">
            <v>2</v>
          </cell>
          <cell r="GO152">
            <v>0</v>
          </cell>
        </row>
        <row r="153">
          <cell r="GD153">
            <v>4</v>
          </cell>
          <cell r="GO153">
            <v>0</v>
          </cell>
        </row>
        <row r="154">
          <cell r="GD154">
            <v>30</v>
          </cell>
          <cell r="GO154">
            <v>0</v>
          </cell>
        </row>
        <row r="155">
          <cell r="GD155">
            <v>33</v>
          </cell>
          <cell r="GO155">
            <v>0</v>
          </cell>
        </row>
        <row r="156">
          <cell r="GD156">
            <v>2</v>
          </cell>
          <cell r="GO156">
            <v>0</v>
          </cell>
        </row>
        <row r="157">
          <cell r="GD157">
            <v>17</v>
          </cell>
          <cell r="GO157">
            <v>0</v>
          </cell>
        </row>
        <row r="158">
          <cell r="GD158">
            <v>18</v>
          </cell>
          <cell r="GO158">
            <v>0</v>
          </cell>
        </row>
        <row r="159">
          <cell r="GD159">
            <v>30</v>
          </cell>
          <cell r="GO159">
            <v>0</v>
          </cell>
        </row>
        <row r="160">
          <cell r="GD160">
            <v>33</v>
          </cell>
          <cell r="GO160">
            <v>0</v>
          </cell>
        </row>
        <row r="161">
          <cell r="GD161">
            <v>34</v>
          </cell>
          <cell r="GO161">
            <v>0</v>
          </cell>
        </row>
        <row r="162">
          <cell r="GD162">
            <v>35</v>
          </cell>
          <cell r="GO162">
            <v>0</v>
          </cell>
        </row>
        <row r="163">
          <cell r="GD163">
            <v>36</v>
          </cell>
          <cell r="GO163">
            <v>0</v>
          </cell>
        </row>
        <row r="164">
          <cell r="GD164">
            <v>24</v>
          </cell>
          <cell r="GO164">
            <v>2.6666666666666665</v>
          </cell>
        </row>
        <row r="165">
          <cell r="GD165">
            <v>21</v>
          </cell>
          <cell r="GO165">
            <v>1.6666666666666667</v>
          </cell>
        </row>
        <row r="166">
          <cell r="GD166">
            <v>22</v>
          </cell>
          <cell r="GO166">
            <v>1.6666666666666667</v>
          </cell>
        </row>
        <row r="167">
          <cell r="GD167">
            <v>1</v>
          </cell>
          <cell r="GO167">
            <v>0</v>
          </cell>
        </row>
        <row r="168">
          <cell r="GD168">
            <v>1</v>
          </cell>
          <cell r="GO168">
            <v>0</v>
          </cell>
        </row>
        <row r="169">
          <cell r="GD169">
            <v>2</v>
          </cell>
          <cell r="GO169">
            <v>1.6666666666666667</v>
          </cell>
        </row>
        <row r="170">
          <cell r="GD170">
            <v>15</v>
          </cell>
          <cell r="GO170">
            <v>1.6666666666666667</v>
          </cell>
        </row>
        <row r="171">
          <cell r="GD171">
            <v>30</v>
          </cell>
          <cell r="GO171">
            <v>2.6666666666666665</v>
          </cell>
        </row>
        <row r="172">
          <cell r="GD172">
            <v>31</v>
          </cell>
          <cell r="GO172">
            <v>1.6666666666666667</v>
          </cell>
        </row>
        <row r="173">
          <cell r="GD173">
            <v>32</v>
          </cell>
          <cell r="GO173">
            <v>2.6666666666666665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pageSetUpPr fitToPage="1"/>
  </sheetPr>
  <dimension ref="A1:AD137"/>
  <sheetViews>
    <sheetView tabSelected="1" topLeftCell="A55" zoomScale="70" zoomScaleNormal="70" workbookViewId="0">
      <selection activeCell="I101" sqref="I101:K101"/>
    </sheetView>
  </sheetViews>
  <sheetFormatPr defaultColWidth="4.7265625" defaultRowHeight="20.149999999999999" customHeight="1" x14ac:dyDescent="0.35"/>
  <cols>
    <col min="1" max="3" width="14.26953125" style="1" customWidth="1"/>
    <col min="4" max="4" width="15.453125" style="1" customWidth="1"/>
    <col min="5" max="5" width="15.7265625" style="1" customWidth="1"/>
    <col min="6" max="10" width="14.26953125" style="1" customWidth="1"/>
    <col min="11" max="11" width="111" style="1" customWidth="1"/>
    <col min="12" max="12" width="9" style="1" customWidth="1"/>
    <col min="13" max="13" width="10.7265625" style="1" bestFit="1" customWidth="1"/>
    <col min="14" max="14" width="12" style="1" customWidth="1"/>
    <col min="15" max="15" width="10.7265625" style="1" customWidth="1"/>
    <col min="16" max="16" width="13.81640625" style="1" customWidth="1"/>
    <col min="17" max="17" width="19.54296875" style="1" customWidth="1"/>
    <col min="18" max="18" width="14.7265625" style="1" customWidth="1"/>
    <col min="19" max="19" width="36.7265625" style="1" customWidth="1"/>
    <col min="20" max="20" width="30.81640625" style="1" customWidth="1"/>
    <col min="21" max="21" width="5.81640625" style="1" customWidth="1"/>
    <col min="22" max="22" width="9.26953125" style="1" customWidth="1"/>
    <col min="23" max="23" width="27.26953125" style="1" customWidth="1"/>
    <col min="24" max="16384" width="4.7265625" style="1"/>
  </cols>
  <sheetData>
    <row r="1" spans="1:17" ht="29" thickBot="1" x14ac:dyDescent="0.7">
      <c r="A1" s="170" t="s">
        <v>0</v>
      </c>
      <c r="B1" s="171"/>
      <c r="C1" s="171"/>
      <c r="D1" s="171"/>
      <c r="E1" s="171"/>
      <c r="F1" s="171"/>
      <c r="G1" s="171"/>
      <c r="H1" s="171"/>
      <c r="I1" s="172"/>
      <c r="J1" s="172"/>
      <c r="K1" s="173"/>
    </row>
    <row r="2" spans="1:17" ht="18.5" x14ac:dyDescent="0.45">
      <c r="A2" s="174" t="s">
        <v>1</v>
      </c>
      <c r="B2" s="175"/>
      <c r="C2" s="176"/>
      <c r="D2" s="177" t="s">
        <v>2</v>
      </c>
      <c r="E2" s="178"/>
      <c r="F2" s="2" t="s">
        <v>3</v>
      </c>
      <c r="G2" s="179" t="s">
        <v>4</v>
      </c>
      <c r="H2" s="179"/>
      <c r="I2" s="180" t="s">
        <v>5</v>
      </c>
      <c r="J2" s="181"/>
      <c r="K2" s="3" t="s">
        <v>6</v>
      </c>
    </row>
    <row r="3" spans="1:17" ht="19" thickBot="1" x14ac:dyDescent="0.5">
      <c r="A3" s="182" t="s">
        <v>7</v>
      </c>
      <c r="B3" s="183"/>
      <c r="C3" s="184"/>
      <c r="D3" s="185" t="s">
        <v>8</v>
      </c>
      <c r="E3" s="186"/>
      <c r="F3" s="4" t="s">
        <v>9</v>
      </c>
      <c r="G3" s="187" t="s">
        <v>10</v>
      </c>
      <c r="H3" s="187"/>
      <c r="I3" s="188" t="s">
        <v>11</v>
      </c>
      <c r="J3" s="189"/>
      <c r="K3" s="5" t="s">
        <v>12</v>
      </c>
    </row>
    <row r="4" spans="1:17" ht="15" thickBot="1" x14ac:dyDescent="0.4"/>
    <row r="5" spans="1:17" ht="21.5" thickBot="1" x14ac:dyDescent="0.55000000000000004">
      <c r="B5" s="6"/>
      <c r="C5" s="6"/>
      <c r="D5" s="6"/>
      <c r="E5" s="155" t="s">
        <v>13</v>
      </c>
      <c r="F5" s="156"/>
      <c r="G5" s="156"/>
      <c r="H5" s="156"/>
      <c r="I5" s="156"/>
      <c r="J5" s="156"/>
      <c r="K5" s="157"/>
    </row>
    <row r="6" spans="1:17" ht="14.5" x14ac:dyDescent="0.35">
      <c r="B6" s="7"/>
      <c r="C6" s="7"/>
      <c r="D6" s="7"/>
      <c r="E6" s="8"/>
      <c r="F6" s="7"/>
      <c r="G6" s="7"/>
      <c r="H6" s="7"/>
      <c r="I6" s="7"/>
      <c r="J6" s="7"/>
      <c r="K6" s="9"/>
    </row>
    <row r="7" spans="1:17" ht="14.5" x14ac:dyDescent="0.35">
      <c r="E7" s="10"/>
      <c r="F7" s="7"/>
      <c r="G7" s="7"/>
      <c r="H7" s="7"/>
      <c r="I7" s="7"/>
      <c r="J7" s="7"/>
      <c r="K7" s="9"/>
      <c r="Q7" s="11"/>
    </row>
    <row r="8" spans="1:17" ht="15" thickBot="1" x14ac:dyDescent="0.4">
      <c r="E8" s="10"/>
      <c r="F8" s="7"/>
      <c r="G8" s="7"/>
      <c r="H8" s="7"/>
      <c r="I8" s="7"/>
      <c r="J8" s="7"/>
      <c r="K8" s="9"/>
      <c r="Q8" s="11"/>
    </row>
    <row r="9" spans="1:17" ht="14.5" x14ac:dyDescent="0.35">
      <c r="E9" s="10"/>
      <c r="F9" s="7"/>
      <c r="G9" s="7"/>
      <c r="H9" s="7"/>
      <c r="I9" s="7"/>
      <c r="J9" s="7"/>
      <c r="K9" s="9"/>
      <c r="L9" s="12" t="s">
        <v>14</v>
      </c>
      <c r="Q9" s="11"/>
    </row>
    <row r="10" spans="1:17" ht="14.5" x14ac:dyDescent="0.35">
      <c r="E10" s="10"/>
      <c r="F10" s="7"/>
      <c r="G10" s="7"/>
      <c r="H10" s="7"/>
      <c r="I10" s="7"/>
      <c r="J10" s="7"/>
      <c r="K10" s="9"/>
      <c r="L10" s="9" t="s">
        <v>15</v>
      </c>
      <c r="Q10" s="11"/>
    </row>
    <row r="11" spans="1:17" ht="14.5" x14ac:dyDescent="0.35">
      <c r="E11" s="10"/>
      <c r="F11" s="7"/>
      <c r="G11" s="7"/>
      <c r="H11" s="7"/>
      <c r="I11" s="7"/>
      <c r="J11" s="7"/>
      <c r="K11" s="9"/>
      <c r="L11" s="9" t="s">
        <v>16</v>
      </c>
      <c r="Q11" s="11"/>
    </row>
    <row r="12" spans="1:17" ht="14.5" x14ac:dyDescent="0.35">
      <c r="E12" s="10"/>
      <c r="F12" s="7"/>
      <c r="G12" s="7"/>
      <c r="H12" s="7"/>
      <c r="I12" s="7"/>
      <c r="J12" s="7"/>
      <c r="K12" s="9"/>
      <c r="L12" s="9" t="s">
        <v>17</v>
      </c>
      <c r="Q12" s="11"/>
    </row>
    <row r="13" spans="1:17" ht="15" thickBot="1" x14ac:dyDescent="0.4">
      <c r="E13" s="10"/>
      <c r="F13" s="7"/>
      <c r="G13" s="7"/>
      <c r="H13" s="7"/>
      <c r="I13" s="7"/>
      <c r="J13" s="7"/>
      <c r="K13" s="9"/>
      <c r="L13" s="13"/>
      <c r="Q13" s="11"/>
    </row>
    <row r="14" spans="1:17" ht="14.5" x14ac:dyDescent="0.35">
      <c r="E14" s="10"/>
      <c r="F14" s="7"/>
      <c r="G14" s="7"/>
      <c r="H14" s="7"/>
      <c r="I14" s="7"/>
      <c r="J14" s="7"/>
      <c r="K14" s="9"/>
      <c r="Q14" s="11"/>
    </row>
    <row r="15" spans="1:17" ht="14.5" x14ac:dyDescent="0.35">
      <c r="E15" s="10"/>
      <c r="F15" s="7"/>
      <c r="G15" s="7"/>
      <c r="H15" s="7"/>
      <c r="I15" s="7"/>
      <c r="J15" s="7"/>
      <c r="K15" s="9"/>
      <c r="Q15" s="11"/>
    </row>
    <row r="16" spans="1:17" ht="14.5" x14ac:dyDescent="0.35">
      <c r="E16" s="10"/>
      <c r="F16" s="7"/>
      <c r="G16" s="7"/>
      <c r="H16" s="7"/>
      <c r="I16" s="7"/>
      <c r="J16" s="7"/>
      <c r="K16" s="9"/>
      <c r="Q16" s="11"/>
    </row>
    <row r="17" spans="1:30" ht="15.5" x14ac:dyDescent="0.35">
      <c r="A17" s="14"/>
      <c r="B17" s="14"/>
      <c r="C17" s="14"/>
      <c r="D17" s="14"/>
      <c r="E17" s="15"/>
      <c r="F17" s="14"/>
      <c r="G17" s="14"/>
      <c r="H17" s="16"/>
      <c r="I17" s="16"/>
      <c r="J17" s="16"/>
      <c r="K17" s="17"/>
      <c r="L17" s="18"/>
      <c r="Q17" s="11"/>
      <c r="U17" s="19"/>
      <c r="V17" s="20"/>
      <c r="W17" s="21"/>
      <c r="X17" s="19"/>
      <c r="Y17" s="19"/>
      <c r="Z17" s="19"/>
      <c r="AA17" s="19"/>
    </row>
    <row r="18" spans="1:30" ht="15.5" x14ac:dyDescent="0.35">
      <c r="A18" s="22"/>
      <c r="B18" s="22"/>
      <c r="C18" s="22"/>
      <c r="D18" s="22"/>
      <c r="E18" s="23"/>
      <c r="F18" s="22"/>
      <c r="G18" s="22"/>
      <c r="H18" s="24"/>
      <c r="I18" s="24"/>
      <c r="J18" s="24"/>
      <c r="K18" s="25"/>
      <c r="L18" s="26"/>
      <c r="Q18" s="11"/>
      <c r="U18" s="19"/>
      <c r="V18" s="27"/>
      <c r="W18" s="28"/>
      <c r="X18" s="19"/>
      <c r="Y18" s="19"/>
      <c r="Z18" s="19"/>
      <c r="AA18" s="19"/>
    </row>
    <row r="19" spans="1:30" ht="15.5" x14ac:dyDescent="0.35">
      <c r="A19" s="22"/>
      <c r="B19" s="22"/>
      <c r="C19" s="22"/>
      <c r="D19" s="22"/>
      <c r="E19" s="23"/>
      <c r="F19" s="22"/>
      <c r="G19" s="22"/>
      <c r="H19" s="24"/>
      <c r="I19" s="24"/>
      <c r="J19" s="24"/>
      <c r="K19" s="25"/>
      <c r="L19" s="26"/>
      <c r="Q19" s="11"/>
      <c r="U19" s="29"/>
      <c r="V19" s="30"/>
      <c r="W19" s="31"/>
      <c r="X19" s="19"/>
      <c r="Y19" s="19"/>
      <c r="Z19" s="19"/>
      <c r="AA19" s="19"/>
    </row>
    <row r="20" spans="1:30" ht="15.5" x14ac:dyDescent="0.35">
      <c r="A20" s="22"/>
      <c r="B20" s="22"/>
      <c r="C20" s="22"/>
      <c r="D20" s="22"/>
      <c r="E20" s="23"/>
      <c r="F20" s="22"/>
      <c r="G20" s="22"/>
      <c r="H20" s="24"/>
      <c r="I20" s="24"/>
      <c r="J20" s="24"/>
      <c r="K20" s="25"/>
      <c r="L20" s="26"/>
      <c r="Q20" s="11"/>
      <c r="U20" s="19"/>
      <c r="V20" s="27"/>
      <c r="W20" s="31"/>
      <c r="X20" s="19"/>
      <c r="Y20" s="19"/>
      <c r="Z20" s="19"/>
      <c r="AA20" s="19"/>
    </row>
    <row r="21" spans="1:30" ht="15.5" x14ac:dyDescent="0.35">
      <c r="A21" s="22"/>
      <c r="B21" s="22"/>
      <c r="C21" s="22"/>
      <c r="D21" s="22"/>
      <c r="E21" s="23"/>
      <c r="F21" s="22"/>
      <c r="G21" s="22"/>
      <c r="H21" s="24"/>
      <c r="I21" s="24"/>
      <c r="J21" s="24"/>
      <c r="K21" s="25"/>
      <c r="L21" s="26"/>
      <c r="Q21" s="11"/>
      <c r="U21" s="19"/>
      <c r="V21" s="27"/>
      <c r="W21" s="19"/>
      <c r="X21" s="19"/>
      <c r="Y21" s="19"/>
      <c r="Z21" s="19"/>
      <c r="AA21" s="19"/>
    </row>
    <row r="22" spans="1:30" ht="15.5" x14ac:dyDescent="0.35">
      <c r="A22" s="22"/>
      <c r="B22" s="22"/>
      <c r="C22" s="22"/>
      <c r="D22" s="22"/>
      <c r="E22" s="23"/>
      <c r="F22" s="22"/>
      <c r="G22" s="22"/>
      <c r="H22" s="24"/>
      <c r="I22" s="24"/>
      <c r="J22" s="24"/>
      <c r="K22" s="25"/>
      <c r="L22" s="26"/>
      <c r="Q22" s="11"/>
      <c r="U22" s="19"/>
      <c r="V22" s="27"/>
      <c r="W22" s="19"/>
      <c r="X22" s="19"/>
      <c r="Y22" s="19"/>
      <c r="Z22" s="19"/>
      <c r="AA22" s="19"/>
    </row>
    <row r="23" spans="1:30" ht="15.5" x14ac:dyDescent="0.35">
      <c r="A23" s="22"/>
      <c r="B23" s="22"/>
      <c r="C23" s="22"/>
      <c r="D23" s="22"/>
      <c r="E23" s="23"/>
      <c r="F23" s="22"/>
      <c r="G23" s="22"/>
      <c r="H23" s="24"/>
      <c r="I23" s="24"/>
      <c r="J23" s="24"/>
      <c r="K23" s="25"/>
      <c r="L23" s="26"/>
      <c r="Q23" s="11"/>
      <c r="U23" s="19"/>
      <c r="V23" s="19"/>
      <c r="W23" s="19"/>
      <c r="X23" s="19"/>
      <c r="Y23" s="19"/>
      <c r="Z23" s="19"/>
      <c r="AA23" s="19"/>
    </row>
    <row r="24" spans="1:30" ht="15.5" x14ac:dyDescent="0.35">
      <c r="A24" s="32"/>
      <c r="B24" s="32"/>
      <c r="C24" s="32"/>
      <c r="D24" s="32"/>
      <c r="E24" s="33"/>
      <c r="F24" s="32"/>
      <c r="G24" s="32"/>
      <c r="H24" s="24"/>
      <c r="I24" s="24"/>
      <c r="J24" s="24"/>
      <c r="K24" s="25"/>
      <c r="L24" s="26"/>
      <c r="Q24" s="11"/>
      <c r="AB24"/>
    </row>
    <row r="25" spans="1:30" ht="15.5" x14ac:dyDescent="0.35">
      <c r="A25" s="32"/>
      <c r="B25" s="32"/>
      <c r="C25" s="32"/>
      <c r="D25" s="32"/>
      <c r="E25" s="33"/>
      <c r="F25" s="32"/>
      <c r="G25" s="32"/>
      <c r="H25" s="24"/>
      <c r="I25" s="24"/>
      <c r="J25" s="24"/>
      <c r="K25" s="25"/>
      <c r="L25" s="26"/>
      <c r="Q25" s="11"/>
      <c r="AB25"/>
    </row>
    <row r="26" spans="1:30" ht="15.5" x14ac:dyDescent="0.35">
      <c r="A26" s="32"/>
      <c r="B26" s="32"/>
      <c r="C26" s="32"/>
      <c r="D26" s="32"/>
      <c r="E26" s="33"/>
      <c r="F26" s="32"/>
      <c r="G26" s="32"/>
      <c r="H26" s="24"/>
      <c r="I26" s="24"/>
      <c r="J26" s="24"/>
      <c r="K26" s="25"/>
      <c r="L26" s="26"/>
      <c r="Q26" s="11"/>
      <c r="AB26"/>
      <c r="AC26" s="7"/>
      <c r="AD26" s="7"/>
    </row>
    <row r="27" spans="1:30" ht="15.5" x14ac:dyDescent="0.35">
      <c r="A27" s="32"/>
      <c r="B27" s="32"/>
      <c r="C27" s="32"/>
      <c r="D27" s="32"/>
      <c r="E27" s="33"/>
      <c r="F27" s="32"/>
      <c r="G27" s="32"/>
      <c r="H27" s="24"/>
      <c r="I27" s="24"/>
      <c r="J27" s="24"/>
      <c r="K27" s="25"/>
      <c r="L27" s="26"/>
      <c r="Q27" s="11"/>
      <c r="AB27"/>
      <c r="AC27" s="19"/>
      <c r="AD27" s="7"/>
    </row>
    <row r="28" spans="1:30" ht="15.5" x14ac:dyDescent="0.35">
      <c r="A28" s="32"/>
      <c r="B28" s="32"/>
      <c r="C28" s="32"/>
      <c r="D28" s="32"/>
      <c r="E28" s="33"/>
      <c r="F28" s="32"/>
      <c r="G28" s="32"/>
      <c r="H28" s="24"/>
      <c r="I28" s="24"/>
      <c r="J28" s="24"/>
      <c r="K28" s="25"/>
      <c r="L28" s="26"/>
      <c r="Q28" s="11"/>
      <c r="AB28"/>
      <c r="AC28" s="19"/>
      <c r="AD28" s="7"/>
    </row>
    <row r="29" spans="1:30" ht="14.5" x14ac:dyDescent="0.35">
      <c r="A29" s="26"/>
      <c r="B29" s="26"/>
      <c r="C29" s="26"/>
      <c r="D29" s="26"/>
      <c r="E29" s="34"/>
      <c r="F29" s="26"/>
      <c r="G29" s="26"/>
      <c r="H29" s="26"/>
      <c r="I29" s="26"/>
      <c r="J29" s="26"/>
      <c r="K29" s="25"/>
      <c r="L29" s="26"/>
      <c r="Q29" s="11"/>
      <c r="AB29"/>
      <c r="AC29" s="19"/>
      <c r="AD29" s="7"/>
    </row>
    <row r="30" spans="1:30" ht="15" thickBot="1" x14ac:dyDescent="0.4">
      <c r="A30" s="26"/>
      <c r="B30" s="26"/>
      <c r="C30" s="26"/>
      <c r="D30" s="26"/>
      <c r="E30" s="35"/>
      <c r="F30" s="26"/>
      <c r="G30" s="26"/>
      <c r="H30" s="26"/>
      <c r="I30" s="26"/>
      <c r="J30" s="26"/>
      <c r="K30" s="25"/>
      <c r="L30" s="26"/>
      <c r="Q30" s="11"/>
      <c r="AB30"/>
      <c r="AC30" s="19"/>
      <c r="AD30" s="7"/>
    </row>
    <row r="31" spans="1:30" ht="19" thickBot="1" x14ac:dyDescent="0.4">
      <c r="A31" s="26"/>
      <c r="B31" s="26"/>
      <c r="C31" s="26"/>
      <c r="D31" s="26"/>
      <c r="E31" s="158" t="s">
        <v>18</v>
      </c>
      <c r="F31" s="159"/>
      <c r="G31" s="159"/>
      <c r="H31" s="159"/>
      <c r="I31" s="159"/>
      <c r="J31" s="159"/>
      <c r="K31" s="160"/>
      <c r="L31" s="26"/>
      <c r="Q31" s="11"/>
      <c r="AB31"/>
      <c r="AC31" s="19"/>
      <c r="AD31" s="7"/>
    </row>
    <row r="32" spans="1:30" ht="14.5" x14ac:dyDescent="0.35">
      <c r="A32" s="26"/>
      <c r="B32" s="26"/>
      <c r="C32" s="26"/>
      <c r="D32" s="26"/>
      <c r="E32" s="36" t="s">
        <v>145</v>
      </c>
      <c r="F32" s="37"/>
      <c r="G32" s="37"/>
      <c r="H32" s="37"/>
      <c r="I32" s="37"/>
      <c r="J32" s="37"/>
      <c r="K32" s="38"/>
      <c r="L32" s="26"/>
      <c r="Q32" s="11"/>
      <c r="AB32"/>
      <c r="AC32" s="19"/>
      <c r="AD32" s="7"/>
    </row>
    <row r="33" spans="1:30" ht="14.5" x14ac:dyDescent="0.35">
      <c r="A33" s="26"/>
      <c r="B33" s="26"/>
      <c r="C33" s="26"/>
      <c r="D33" s="26"/>
      <c r="E33" s="39" t="s">
        <v>19</v>
      </c>
      <c r="F33" s="40"/>
      <c r="G33" s="40"/>
      <c r="H33" s="40"/>
      <c r="I33" s="40"/>
      <c r="J33" s="40"/>
      <c r="K33" s="41"/>
      <c r="L33" s="26"/>
      <c r="Q33" s="11"/>
      <c r="AB33"/>
      <c r="AC33" s="19"/>
      <c r="AD33" s="7"/>
    </row>
    <row r="34" spans="1:30" ht="14.5" x14ac:dyDescent="0.35">
      <c r="A34" s="26"/>
      <c r="B34" s="26"/>
      <c r="C34" s="26"/>
      <c r="D34" s="26"/>
      <c r="E34" s="39" t="s">
        <v>20</v>
      </c>
      <c r="F34" s="40"/>
      <c r="G34" s="40"/>
      <c r="H34" s="40"/>
      <c r="I34" s="40"/>
      <c r="J34" s="40"/>
      <c r="K34" s="41"/>
      <c r="L34" s="26"/>
      <c r="Q34" s="11"/>
      <c r="AB34"/>
      <c r="AC34" s="19"/>
      <c r="AD34" s="7"/>
    </row>
    <row r="35" spans="1:30" ht="14.5" x14ac:dyDescent="0.35">
      <c r="A35" s="26"/>
      <c r="B35" s="26"/>
      <c r="C35" s="26"/>
      <c r="D35" s="26"/>
      <c r="E35" s="161" t="s">
        <v>144</v>
      </c>
      <c r="F35" s="162"/>
      <c r="G35" s="162"/>
      <c r="H35" s="162"/>
      <c r="I35" s="162"/>
      <c r="J35" s="162"/>
      <c r="K35" s="163"/>
      <c r="L35" s="26"/>
      <c r="Q35" s="11"/>
      <c r="AB35"/>
      <c r="AC35" s="19"/>
      <c r="AD35" s="7"/>
    </row>
    <row r="36" spans="1:30" ht="14.5" x14ac:dyDescent="0.35">
      <c r="A36" s="26"/>
      <c r="B36" s="26"/>
      <c r="C36" s="26"/>
      <c r="D36" s="26"/>
      <c r="E36" s="161" t="s">
        <v>21</v>
      </c>
      <c r="F36" s="162"/>
      <c r="G36" s="162"/>
      <c r="H36" s="162"/>
      <c r="I36" s="162"/>
      <c r="J36" s="162"/>
      <c r="K36" s="163"/>
      <c r="L36" s="26"/>
      <c r="Q36" s="11"/>
      <c r="AB36"/>
      <c r="AC36" s="19"/>
      <c r="AD36" s="7"/>
    </row>
    <row r="37" spans="1:30" ht="15" thickBot="1" x14ac:dyDescent="0.4">
      <c r="A37" s="26"/>
      <c r="B37" s="26"/>
      <c r="C37" s="26"/>
      <c r="D37" s="26"/>
      <c r="E37" s="164" t="s">
        <v>22</v>
      </c>
      <c r="F37" s="165"/>
      <c r="G37" s="165"/>
      <c r="H37" s="165"/>
      <c r="I37" s="165"/>
      <c r="J37" s="165"/>
      <c r="K37" s="166"/>
      <c r="L37" s="26"/>
      <c r="Q37" s="11"/>
      <c r="AB37"/>
      <c r="AC37" s="19"/>
      <c r="AD37" s="7"/>
    </row>
    <row r="38" spans="1:30" ht="14.5" x14ac:dyDescent="0.35">
      <c r="A38" s="26"/>
      <c r="B38" s="26"/>
      <c r="C38" s="26"/>
      <c r="D38" s="26"/>
      <c r="E38" s="26"/>
      <c r="F38" s="42"/>
      <c r="G38" s="42"/>
      <c r="H38" s="42"/>
      <c r="I38" s="42"/>
      <c r="J38" s="42"/>
      <c r="K38" s="42"/>
      <c r="L38" s="26"/>
      <c r="Q38" s="11"/>
      <c r="AB38"/>
      <c r="AC38" s="19"/>
      <c r="AD38" s="7"/>
    </row>
    <row r="39" spans="1:30" ht="15" thickBot="1" x14ac:dyDescent="0.4">
      <c r="A39" s="26"/>
      <c r="B39" s="26"/>
      <c r="C39" s="26"/>
      <c r="D39" s="26"/>
      <c r="E39" s="26"/>
      <c r="F39" s="26"/>
      <c r="G39" s="26"/>
      <c r="H39" s="26"/>
      <c r="I39" s="26"/>
      <c r="J39" s="26"/>
      <c r="K39" s="26"/>
      <c r="L39" s="26"/>
      <c r="Q39" s="11"/>
      <c r="AB39"/>
      <c r="AC39" s="19"/>
      <c r="AD39" s="7"/>
    </row>
    <row r="40" spans="1:30" ht="21.5" thickBot="1" x14ac:dyDescent="0.4">
      <c r="A40" s="43"/>
      <c r="B40" s="43"/>
      <c r="C40" s="167" t="s">
        <v>23</v>
      </c>
      <c r="D40" s="168"/>
      <c r="E40" s="168"/>
      <c r="F40" s="168"/>
      <c r="G40" s="168"/>
      <c r="H40" s="168"/>
      <c r="I40" s="168"/>
      <c r="J40" s="168"/>
      <c r="K40" s="169"/>
      <c r="Q40" s="11"/>
      <c r="AB40"/>
      <c r="AC40" s="19"/>
      <c r="AD40" s="7"/>
    </row>
    <row r="41" spans="1:30" ht="19" thickBot="1" x14ac:dyDescent="0.4">
      <c r="A41" s="43"/>
      <c r="B41" s="43"/>
      <c r="C41" s="205" t="s">
        <v>24</v>
      </c>
      <c r="D41" s="206"/>
      <c r="E41" s="207"/>
      <c r="F41" s="208" t="s">
        <v>25</v>
      </c>
      <c r="G41" s="208"/>
      <c r="H41" s="208"/>
      <c r="I41" s="209" t="s">
        <v>18</v>
      </c>
      <c r="J41" s="159"/>
      <c r="K41" s="210"/>
      <c r="Q41" s="11"/>
      <c r="AB41"/>
      <c r="AC41" s="19"/>
      <c r="AD41" s="7"/>
    </row>
    <row r="42" spans="1:30" ht="18.5" x14ac:dyDescent="0.35">
      <c r="C42" s="44"/>
      <c r="D42" s="45"/>
      <c r="E42" s="46"/>
      <c r="F42" s="47" t="s">
        <v>26</v>
      </c>
      <c r="G42" s="48" t="s">
        <v>27</v>
      </c>
      <c r="H42" s="49" t="s">
        <v>28</v>
      </c>
      <c r="I42" s="44"/>
      <c r="J42" s="45"/>
      <c r="K42" s="46"/>
      <c r="Q42" s="11"/>
      <c r="AB42"/>
      <c r="AC42" s="19"/>
      <c r="AD42" s="7"/>
    </row>
    <row r="43" spans="1:30" ht="15" customHeight="1" x14ac:dyDescent="0.35">
      <c r="C43" s="196" t="s">
        <v>29</v>
      </c>
      <c r="D43" s="197"/>
      <c r="E43" s="198"/>
      <c r="F43" s="50" t="s">
        <v>14</v>
      </c>
      <c r="G43" s="51" t="s">
        <v>16</v>
      </c>
      <c r="H43" s="52" t="s">
        <v>14</v>
      </c>
      <c r="I43" s="193" t="s">
        <v>146</v>
      </c>
      <c r="J43" s="211"/>
      <c r="K43" s="195"/>
      <c r="Q43" s="11"/>
      <c r="AB43"/>
      <c r="AC43" s="19"/>
      <c r="AD43" s="7"/>
    </row>
    <row r="44" spans="1:30" ht="14.5" x14ac:dyDescent="0.35">
      <c r="C44" s="196" t="s">
        <v>30</v>
      </c>
      <c r="D44" s="197"/>
      <c r="E44" s="198"/>
      <c r="F44" s="50" t="s">
        <v>14</v>
      </c>
      <c r="G44" s="51" t="s">
        <v>14</v>
      </c>
      <c r="H44" s="52" t="s">
        <v>14</v>
      </c>
      <c r="I44" s="212" t="s">
        <v>31</v>
      </c>
      <c r="J44" s="194"/>
      <c r="K44" s="213"/>
      <c r="Q44" s="11"/>
      <c r="AB44"/>
      <c r="AC44" s="19"/>
      <c r="AD44" s="7"/>
    </row>
    <row r="45" spans="1:30" ht="15" customHeight="1" x14ac:dyDescent="0.35">
      <c r="C45" s="190" t="s">
        <v>32</v>
      </c>
      <c r="D45" s="191"/>
      <c r="E45" s="192"/>
      <c r="F45" s="50" t="s">
        <v>14</v>
      </c>
      <c r="G45" s="50" t="s">
        <v>15</v>
      </c>
      <c r="H45" s="50" t="s">
        <v>14</v>
      </c>
      <c r="I45" s="193" t="s">
        <v>147</v>
      </c>
      <c r="J45" s="194"/>
      <c r="K45" s="195"/>
      <c r="Q45" s="11"/>
      <c r="AB45"/>
      <c r="AC45" s="19"/>
      <c r="AD45" s="7"/>
    </row>
    <row r="46" spans="1:30" ht="15" customHeight="1" x14ac:dyDescent="0.35">
      <c r="C46" s="196" t="s">
        <v>33</v>
      </c>
      <c r="D46" s="197"/>
      <c r="E46" s="198"/>
      <c r="F46" s="50" t="s">
        <v>16</v>
      </c>
      <c r="G46" s="53" t="s">
        <v>16</v>
      </c>
      <c r="H46" s="54" t="s">
        <v>14</v>
      </c>
      <c r="I46" s="199" t="s">
        <v>34</v>
      </c>
      <c r="J46" s="200"/>
      <c r="K46" s="201"/>
      <c r="Q46" s="11"/>
      <c r="AB46"/>
      <c r="AC46" s="19"/>
      <c r="AD46" s="7"/>
    </row>
    <row r="47" spans="1:30" ht="15" customHeight="1" x14ac:dyDescent="0.35">
      <c r="A47" s="7"/>
      <c r="B47" s="7"/>
      <c r="C47" s="190" t="s">
        <v>35</v>
      </c>
      <c r="D47" s="191"/>
      <c r="E47" s="192"/>
      <c r="F47" s="50" t="s">
        <v>14</v>
      </c>
      <c r="G47" s="55" t="s">
        <v>16</v>
      </c>
      <c r="H47" s="56" t="s">
        <v>15</v>
      </c>
      <c r="I47" s="202" t="s">
        <v>148</v>
      </c>
      <c r="J47" s="203"/>
      <c r="K47" s="204"/>
      <c r="Q47" s="11"/>
      <c r="AB47"/>
      <c r="AC47" s="19"/>
      <c r="AD47" s="7"/>
    </row>
    <row r="48" spans="1:30" ht="15" thickBot="1" x14ac:dyDescent="0.4">
      <c r="C48" s="223" t="s">
        <v>36</v>
      </c>
      <c r="D48" s="224"/>
      <c r="E48" s="225"/>
      <c r="F48" s="50" t="s">
        <v>14</v>
      </c>
      <c r="G48" s="57" t="s">
        <v>16</v>
      </c>
      <c r="H48" s="58" t="s">
        <v>15</v>
      </c>
      <c r="I48" s="226" t="s">
        <v>149</v>
      </c>
      <c r="J48" s="227"/>
      <c r="K48" s="228"/>
      <c r="L48" s="59"/>
      <c r="Q48" s="11"/>
      <c r="AB48"/>
      <c r="AC48" s="19"/>
      <c r="AD48" s="7"/>
    </row>
    <row r="49" spans="1:30" s="7" customFormat="1" ht="15" thickBot="1" x14ac:dyDescent="0.4">
      <c r="A49" s="60"/>
      <c r="B49" s="61"/>
      <c r="C49" s="62"/>
      <c r="D49" s="63"/>
      <c r="E49" s="64"/>
      <c r="F49" s="65"/>
      <c r="G49" s="66"/>
      <c r="H49" s="26"/>
      <c r="I49" s="26"/>
      <c r="J49" s="26"/>
      <c r="K49" s="26"/>
      <c r="Q49" s="67"/>
      <c r="AB49" s="68"/>
      <c r="AC49" s="19"/>
    </row>
    <row r="50" spans="1:30" ht="21.5" thickBot="1" x14ac:dyDescent="0.4">
      <c r="A50" s="229" t="s">
        <v>37</v>
      </c>
      <c r="B50" s="230"/>
      <c r="C50" s="230"/>
      <c r="D50" s="230"/>
      <c r="E50" s="230"/>
      <c r="F50" s="230"/>
      <c r="G50" s="230"/>
      <c r="H50" s="230"/>
      <c r="I50" s="230"/>
      <c r="J50" s="230"/>
      <c r="K50" s="231"/>
      <c r="Q50" s="11"/>
      <c r="AB50"/>
      <c r="AC50" s="19"/>
      <c r="AD50" s="7"/>
    </row>
    <row r="51" spans="1:30" ht="19" thickBot="1" x14ac:dyDescent="0.4">
      <c r="A51" s="232" t="s">
        <v>11</v>
      </c>
      <c r="B51" s="233"/>
      <c r="C51" s="233"/>
      <c r="D51" s="233"/>
      <c r="E51" s="234"/>
      <c r="F51" s="238" t="s">
        <v>38</v>
      </c>
      <c r="G51" s="238"/>
      <c r="H51" s="238"/>
      <c r="I51" s="239" t="s">
        <v>18</v>
      </c>
      <c r="J51" s="240"/>
      <c r="K51" s="241"/>
      <c r="Q51" s="11"/>
      <c r="AA51"/>
      <c r="AB51" s="19"/>
      <c r="AC51" s="7"/>
    </row>
    <row r="52" spans="1:30" ht="19" thickBot="1" x14ac:dyDescent="0.4">
      <c r="A52" s="235"/>
      <c r="B52" s="236"/>
      <c r="C52" s="236"/>
      <c r="D52" s="236"/>
      <c r="E52" s="237"/>
      <c r="F52" s="47" t="s">
        <v>26</v>
      </c>
      <c r="G52" s="48" t="s">
        <v>27</v>
      </c>
      <c r="H52" s="49" t="s">
        <v>28</v>
      </c>
      <c r="I52" s="242"/>
      <c r="J52" s="243"/>
      <c r="K52" s="244"/>
      <c r="Q52" s="11"/>
      <c r="AA52"/>
      <c r="AB52" s="7"/>
      <c r="AC52" s="7"/>
    </row>
    <row r="53" spans="1:30" ht="15" customHeight="1" x14ac:dyDescent="0.35">
      <c r="A53" s="69">
        <v>1.1000000000000001</v>
      </c>
      <c r="B53" s="70" t="s">
        <v>39</v>
      </c>
      <c r="C53" s="70"/>
      <c r="D53" s="70"/>
      <c r="E53" s="71"/>
      <c r="F53" s="72" t="s">
        <v>16</v>
      </c>
      <c r="G53" s="73" t="s">
        <v>16</v>
      </c>
      <c r="H53" s="73" t="s">
        <v>16</v>
      </c>
      <c r="I53" s="214" t="s">
        <v>40</v>
      </c>
      <c r="J53" s="215"/>
      <c r="K53" s="216"/>
      <c r="Q53" s="11"/>
      <c r="AA53"/>
      <c r="AB53" s="7"/>
      <c r="AC53" s="7"/>
    </row>
    <row r="54" spans="1:30" ht="14.5" x14ac:dyDescent="0.35">
      <c r="A54" s="69">
        <v>4.0999999999999996</v>
      </c>
      <c r="B54" s="70" t="s">
        <v>41</v>
      </c>
      <c r="C54" s="70"/>
      <c r="D54" s="70"/>
      <c r="E54" s="71"/>
      <c r="F54" s="51" t="s">
        <v>15</v>
      </c>
      <c r="G54" s="51" t="s">
        <v>15</v>
      </c>
      <c r="H54" s="51" t="s">
        <v>15</v>
      </c>
      <c r="I54" s="217" t="s">
        <v>42</v>
      </c>
      <c r="J54" s="218"/>
      <c r="K54" s="219"/>
      <c r="Q54" s="11"/>
      <c r="AA54"/>
      <c r="AB54" s="7"/>
      <c r="AC54" s="7"/>
    </row>
    <row r="55" spans="1:30" ht="15" customHeight="1" x14ac:dyDescent="0.35">
      <c r="A55" s="69">
        <v>4.2</v>
      </c>
      <c r="B55" s="70" t="s">
        <v>43</v>
      </c>
      <c r="C55" s="70"/>
      <c r="D55" s="70"/>
      <c r="E55" s="71"/>
      <c r="F55" s="51" t="s">
        <v>15</v>
      </c>
      <c r="G55" s="51" t="s">
        <v>15</v>
      </c>
      <c r="H55" s="51" t="s">
        <v>15</v>
      </c>
      <c r="I55" s="217" t="s">
        <v>42</v>
      </c>
      <c r="J55" s="218"/>
      <c r="K55" s="219"/>
      <c r="Q55" s="11"/>
      <c r="AA55"/>
      <c r="AB55" s="7"/>
      <c r="AC55" s="7"/>
    </row>
    <row r="56" spans="1:30" ht="14.5" x14ac:dyDescent="0.35">
      <c r="A56" s="69">
        <v>6.1</v>
      </c>
      <c r="B56" s="70" t="s">
        <v>44</v>
      </c>
      <c r="C56" s="70"/>
      <c r="D56" s="70"/>
      <c r="E56" s="71"/>
      <c r="F56" s="51" t="s">
        <v>15</v>
      </c>
      <c r="G56" s="53" t="s">
        <v>15</v>
      </c>
      <c r="H56" s="53" t="s">
        <v>15</v>
      </c>
      <c r="I56" s="220"/>
      <c r="J56" s="221"/>
      <c r="K56" s="222"/>
      <c r="Q56" s="11"/>
      <c r="AA56"/>
      <c r="AB56" s="7"/>
      <c r="AC56" s="7"/>
    </row>
    <row r="57" spans="1:30" ht="15" customHeight="1" x14ac:dyDescent="0.35">
      <c r="A57" s="69">
        <v>6.2</v>
      </c>
      <c r="B57" s="74" t="s">
        <v>45</v>
      </c>
      <c r="C57" s="74"/>
      <c r="D57" s="74"/>
      <c r="E57" s="75"/>
      <c r="F57" s="51" t="s">
        <v>15</v>
      </c>
      <c r="G57" s="55" t="s">
        <v>15</v>
      </c>
      <c r="H57" s="55" t="s">
        <v>15</v>
      </c>
      <c r="I57" s="220"/>
      <c r="J57" s="221"/>
      <c r="K57" s="222"/>
      <c r="Q57" s="11"/>
      <c r="AA57"/>
      <c r="AB57" s="7"/>
      <c r="AC57" s="7"/>
    </row>
    <row r="58" spans="1:30" ht="14.5" x14ac:dyDescent="0.35">
      <c r="A58" s="69">
        <v>7.2</v>
      </c>
      <c r="B58" s="74" t="s">
        <v>46</v>
      </c>
      <c r="C58" s="74"/>
      <c r="D58" s="74"/>
      <c r="E58" s="75"/>
      <c r="F58" s="51" t="s">
        <v>14</v>
      </c>
      <c r="G58" s="51" t="s">
        <v>14</v>
      </c>
      <c r="H58" s="51" t="s">
        <v>14</v>
      </c>
      <c r="I58" s="217"/>
      <c r="J58" s="218"/>
      <c r="K58" s="219"/>
      <c r="Q58" s="11"/>
      <c r="AA58"/>
      <c r="AB58" s="7"/>
      <c r="AC58" s="7"/>
    </row>
    <row r="59" spans="1:30" ht="15" customHeight="1" x14ac:dyDescent="0.35">
      <c r="A59" s="69">
        <v>8.1</v>
      </c>
      <c r="B59" s="76" t="s">
        <v>47</v>
      </c>
      <c r="C59" s="76"/>
      <c r="D59" s="76"/>
      <c r="E59" s="77"/>
      <c r="F59" s="51" t="s">
        <v>15</v>
      </c>
      <c r="G59" s="51" t="s">
        <v>16</v>
      </c>
      <c r="H59" s="51" t="s">
        <v>16</v>
      </c>
      <c r="I59" s="261"/>
      <c r="J59" s="262"/>
      <c r="K59" s="263"/>
      <c r="Q59" s="11"/>
      <c r="AA59"/>
      <c r="AB59" s="7"/>
      <c r="AC59" s="7"/>
    </row>
    <row r="60" spans="1:30" ht="14.5" x14ac:dyDescent="0.35">
      <c r="A60" s="69">
        <v>9.1999999999999993</v>
      </c>
      <c r="B60" s="70" t="s">
        <v>48</v>
      </c>
      <c r="C60" s="74"/>
      <c r="D60" s="74"/>
      <c r="E60" s="75"/>
      <c r="F60" s="51" t="s">
        <v>15</v>
      </c>
      <c r="G60" s="51" t="s">
        <v>15</v>
      </c>
      <c r="H60" s="51" t="s">
        <v>16</v>
      </c>
      <c r="I60" s="217" t="s">
        <v>49</v>
      </c>
      <c r="J60" s="218"/>
      <c r="K60" s="219"/>
      <c r="Q60" s="11"/>
      <c r="AA60"/>
      <c r="AB60" s="7"/>
      <c r="AC60" s="7"/>
    </row>
    <row r="61" spans="1:30" ht="14.5" x14ac:dyDescent="0.35">
      <c r="A61" s="69">
        <v>3.1</v>
      </c>
      <c r="B61" s="74" t="s">
        <v>50</v>
      </c>
      <c r="C61" s="74"/>
      <c r="D61" s="74"/>
      <c r="E61" s="75"/>
      <c r="F61" s="51" t="s">
        <v>15</v>
      </c>
      <c r="G61" s="51" t="s">
        <v>15</v>
      </c>
      <c r="H61" s="51" t="s">
        <v>16</v>
      </c>
      <c r="I61" s="264" t="s">
        <v>51</v>
      </c>
      <c r="J61" s="265"/>
      <c r="K61" s="266"/>
      <c r="Q61" s="11"/>
      <c r="AA61"/>
      <c r="AB61" s="7"/>
      <c r="AC61" s="7"/>
    </row>
    <row r="62" spans="1:30" ht="14.5" x14ac:dyDescent="0.35">
      <c r="A62" s="69">
        <v>3.3</v>
      </c>
      <c r="B62" s="74" t="s">
        <v>52</v>
      </c>
      <c r="C62" s="74"/>
      <c r="D62" s="74"/>
      <c r="E62" s="75"/>
      <c r="F62" s="51" t="s">
        <v>15</v>
      </c>
      <c r="G62" s="51" t="s">
        <v>15</v>
      </c>
      <c r="H62" s="51" t="s">
        <v>16</v>
      </c>
      <c r="I62" s="264" t="s">
        <v>51</v>
      </c>
      <c r="J62" s="265"/>
      <c r="K62" s="266"/>
      <c r="Q62" s="11"/>
      <c r="AA62"/>
      <c r="AB62" s="7"/>
      <c r="AC62" s="7"/>
    </row>
    <row r="63" spans="1:30" ht="15" customHeight="1" x14ac:dyDescent="0.35">
      <c r="A63" s="69">
        <v>5.0999999999999996</v>
      </c>
      <c r="B63" s="78" t="s">
        <v>53</v>
      </c>
      <c r="C63" s="78"/>
      <c r="D63" s="78"/>
      <c r="E63" s="79"/>
      <c r="F63" s="51" t="s">
        <v>16</v>
      </c>
      <c r="G63" s="51" t="s">
        <v>16</v>
      </c>
      <c r="H63" s="51" t="s">
        <v>15</v>
      </c>
      <c r="I63" s="261" t="s">
        <v>54</v>
      </c>
      <c r="J63" s="262"/>
      <c r="K63" s="263"/>
      <c r="Q63" s="11"/>
      <c r="AA63"/>
    </row>
    <row r="64" spans="1:30" ht="15.75" customHeight="1" thickBot="1" x14ac:dyDescent="0.4">
      <c r="A64" s="80">
        <v>5.2</v>
      </c>
      <c r="B64" s="81" t="s">
        <v>55</v>
      </c>
      <c r="C64" s="81"/>
      <c r="D64" s="81"/>
      <c r="E64" s="82"/>
      <c r="F64" s="51" t="s">
        <v>16</v>
      </c>
      <c r="G64" s="83" t="s">
        <v>16</v>
      </c>
      <c r="H64" s="83" t="s">
        <v>15</v>
      </c>
      <c r="I64" s="261" t="s">
        <v>54</v>
      </c>
      <c r="J64" s="262"/>
      <c r="K64" s="263"/>
      <c r="Q64" s="11"/>
      <c r="AB64"/>
    </row>
    <row r="65" spans="1:28" ht="19" thickBot="1" x14ac:dyDescent="0.5">
      <c r="A65" s="245" t="s">
        <v>56</v>
      </c>
      <c r="B65" s="246"/>
      <c r="C65" s="246"/>
      <c r="D65" s="246"/>
      <c r="E65" s="246"/>
      <c r="F65" s="246"/>
      <c r="G65" s="246"/>
      <c r="H65" s="247"/>
      <c r="Q65" s="11"/>
      <c r="AB65"/>
    </row>
    <row r="66" spans="1:28" ht="15" thickBot="1" x14ac:dyDescent="0.4">
      <c r="A66" s="7"/>
      <c r="B66" s="7"/>
      <c r="Q66" s="11"/>
      <c r="AB66"/>
    </row>
    <row r="67" spans="1:28" ht="21.5" thickBot="1" x14ac:dyDescent="0.4">
      <c r="A67" s="167" t="s">
        <v>57</v>
      </c>
      <c r="B67" s="168"/>
      <c r="C67" s="168"/>
      <c r="D67" s="168"/>
      <c r="E67" s="168"/>
      <c r="F67" s="168"/>
      <c r="G67" s="168"/>
      <c r="H67" s="168"/>
      <c r="I67" s="168"/>
      <c r="J67" s="168"/>
      <c r="K67" s="169"/>
      <c r="P67" s="11"/>
      <c r="AA67"/>
    </row>
    <row r="68" spans="1:28" ht="37.5" thickBot="1" x14ac:dyDescent="0.4">
      <c r="A68" s="248" t="s">
        <v>58</v>
      </c>
      <c r="B68" s="249"/>
      <c r="C68" s="249"/>
      <c r="D68" s="249"/>
      <c r="E68" s="249"/>
      <c r="F68" s="250"/>
      <c r="G68" s="84" t="s">
        <v>59</v>
      </c>
      <c r="H68" s="85" t="s">
        <v>60</v>
      </c>
      <c r="I68" s="251" t="s">
        <v>18</v>
      </c>
      <c r="J68" s="252"/>
      <c r="K68" s="253"/>
      <c r="L68" s="86" t="s">
        <v>61</v>
      </c>
      <c r="M68" s="87"/>
      <c r="N68" s="87"/>
      <c r="P68" s="11"/>
      <c r="AA68"/>
    </row>
    <row r="69" spans="1:28" ht="29.5" thickBot="1" x14ac:dyDescent="0.4">
      <c r="A69" s="88" t="s">
        <v>62</v>
      </c>
      <c r="B69" s="89"/>
      <c r="C69" s="89"/>
      <c r="D69" s="89"/>
      <c r="E69" s="89"/>
      <c r="F69" s="90"/>
      <c r="G69" s="91"/>
      <c r="H69" s="91"/>
      <c r="I69" s="254"/>
      <c r="J69" s="254"/>
      <c r="K69" s="255"/>
      <c r="L69" s="92" t="s">
        <v>63</v>
      </c>
      <c r="M69" s="92" t="s">
        <v>64</v>
      </c>
      <c r="N69" s="93" t="s">
        <v>65</v>
      </c>
      <c r="O69" s="11"/>
      <c r="P69" s="11"/>
      <c r="AA69"/>
    </row>
    <row r="70" spans="1:28" ht="15" thickBot="1" x14ac:dyDescent="0.4">
      <c r="A70" s="94"/>
      <c r="B70" s="95">
        <v>1</v>
      </c>
      <c r="C70" s="256" t="s">
        <v>66</v>
      </c>
      <c r="D70" s="256"/>
      <c r="E70" s="256"/>
      <c r="F70" s="257"/>
      <c r="G70" s="96" t="s">
        <v>16</v>
      </c>
      <c r="H70" s="97" t="s">
        <v>16</v>
      </c>
      <c r="I70" s="258" t="s">
        <v>150</v>
      </c>
      <c r="J70" s="259"/>
      <c r="K70" s="260"/>
      <c r="L70" s="98">
        <f>SUMIF('[1]Limiting Factor Calculator'!$GD$6:$GD$196,$B70,'[1]Limiting Factor Calculator'!$GO$6:$GO$196)</f>
        <v>12.666666666666666</v>
      </c>
      <c r="M70" s="11">
        <f>IF((VLOOKUP($B70,'UGR-6'!$B$70:$H$114,6,FALSE)="H"),'[1]Opportunity Variables'!$D$21,0)+IF((VLOOKUP($B70,'UGR-6'!$B$70:$H$114,6,FALSE)="M"),'[1]Opportunity Variables'!$D$22,0)+IF((VLOOKUP($B70,'UGR-6'!$B$70:$H$114,6,FALSE)="L"),'[1]Opportunity Variables'!$D$23,0)</f>
        <v>10</v>
      </c>
      <c r="N70" s="11">
        <f>IF((VLOOKUP($B70,'UGR-6'!$B$70:$H$114,7,FALSE)="H"),'[1]Opportunity Variables'!$D$24,0)+IF((VLOOKUP($B70,'UGR-6'!$B$70:$H$114,7,FALSE)="M"),'[1]Opportunity Variables'!$D$25,0)+IF((VLOOKUP($B70,'UGR-6'!$B$70:$H$114,7,FALSE)="L"),'[1]Opportunity Variables'!$D$23,0)</f>
        <v>5</v>
      </c>
      <c r="O70" s="11"/>
      <c r="P70" s="11"/>
      <c r="V70"/>
    </row>
    <row r="71" spans="1:28" ht="15" thickBot="1" x14ac:dyDescent="0.4">
      <c r="A71" s="99" t="s">
        <v>67</v>
      </c>
      <c r="B71" s="100"/>
      <c r="C71" s="100"/>
      <c r="D71" s="100"/>
      <c r="E71" s="100"/>
      <c r="F71" s="101"/>
      <c r="G71" s="102"/>
      <c r="H71" s="102"/>
      <c r="I71" s="103"/>
      <c r="J71" s="103"/>
      <c r="K71" s="104"/>
      <c r="L71" s="98">
        <f>SUMIF('[1]Limiting Factor Calculator'!$GD$6:$GD$196,$B71,'[1]Limiting Factor Calculator'!$GO$6:$GO$196)</f>
        <v>0</v>
      </c>
      <c r="M71" s="11" t="e">
        <f>IF((VLOOKUP($B71,'UGR-6'!$B$70:$H$114,6,FALSE)="H"),'[1]Opportunity Variables'!$D$21,0)+IF((VLOOKUP($B71,'UGR-6'!$B$70:$H$114,6,FALSE)="M"),'[1]Opportunity Variables'!$D$22,0)+IF((VLOOKUP($B71,'UGR-6'!$B$70:$H$114,6,FALSE)="L"),'[1]Opportunity Variables'!$D$23,0)</f>
        <v>#N/A</v>
      </c>
      <c r="N71" s="11" t="e">
        <f>IF((VLOOKUP($B71,'UGR-6'!$B$70:$H$114,7,FALSE)="H"),'[1]Opportunity Variables'!$D$24,0)+IF((VLOOKUP($B71,'UGR-6'!$B$70:$H$114,7,FALSE)="M"),'[1]Opportunity Variables'!$D$25,0)+IF((VLOOKUP($B71,'UGR-6'!$B$70:$H$114,7,FALSE)="L"),'[1]Opportunity Variables'!$D$23,0)</f>
        <v>#N/A</v>
      </c>
      <c r="V71"/>
    </row>
    <row r="72" spans="1:28" ht="14.5" x14ac:dyDescent="0.35">
      <c r="A72" s="105"/>
      <c r="B72" s="106">
        <v>2</v>
      </c>
      <c r="C72" s="275" t="s">
        <v>68</v>
      </c>
      <c r="D72" s="275"/>
      <c r="E72" s="275"/>
      <c r="F72" s="276"/>
      <c r="G72" s="107" t="s">
        <v>16</v>
      </c>
      <c r="H72" s="107" t="s">
        <v>16</v>
      </c>
      <c r="I72" s="277" t="s">
        <v>69</v>
      </c>
      <c r="J72" s="277"/>
      <c r="K72" s="278"/>
      <c r="L72" s="98">
        <f>SUMIF('[1]Limiting Factor Calculator'!$GD$6:$GD$196,$B72,'[1]Limiting Factor Calculator'!$GO$6:$GO$196)</f>
        <v>17</v>
      </c>
      <c r="M72" s="11">
        <f>IF((VLOOKUP($B72,'UGR-6'!$B$70:$H$114,6,FALSE)="H"),'[1]Opportunity Variables'!$D$21,0)+IF((VLOOKUP($B72,'UGR-6'!$B$70:$H$114,6,FALSE)="M"),'[1]Opportunity Variables'!$D$22,0)+IF((VLOOKUP($B72,'UGR-6'!$B$70:$H$114,6,FALSE)="L"),'[1]Opportunity Variables'!$D$23,0)</f>
        <v>10</v>
      </c>
      <c r="N72" s="11">
        <f>IF((VLOOKUP($B72,'UGR-6'!$B$70:$H$114,7,FALSE)="H"),'[1]Opportunity Variables'!$D$24,0)+IF((VLOOKUP($B72,'UGR-6'!$B$70:$H$114,7,FALSE)="M"),'[1]Opportunity Variables'!$D$25,0)+IF((VLOOKUP($B72,'UGR-6'!$B$70:$H$114,7,FALSE)="L"),'[1]Opportunity Variables'!$D$23,0)</f>
        <v>5</v>
      </c>
      <c r="V72"/>
    </row>
    <row r="73" spans="1:28" ht="14.5" x14ac:dyDescent="0.35">
      <c r="A73" s="108"/>
      <c r="B73" s="109">
        <v>3</v>
      </c>
      <c r="C73" s="267" t="s">
        <v>70</v>
      </c>
      <c r="D73" s="267"/>
      <c r="E73" s="267"/>
      <c r="F73" s="268"/>
      <c r="G73" s="110" t="s">
        <v>16</v>
      </c>
      <c r="H73" s="110" t="s">
        <v>16</v>
      </c>
      <c r="I73" s="203"/>
      <c r="J73" s="203"/>
      <c r="K73" s="279"/>
      <c r="L73" s="98">
        <f>SUMIF('[1]Limiting Factor Calculator'!$GD$6:$GD$196,$B73,'[1]Limiting Factor Calculator'!$GO$6:$GO$196)</f>
        <v>6</v>
      </c>
      <c r="M73" s="11">
        <f>IF((VLOOKUP($B73,'UGR-6'!$B$70:$H$114,6,FALSE)="H"),'[1]Opportunity Variables'!$D$21,0)+IF((VLOOKUP($B73,'UGR-6'!$B$70:$H$114,6,FALSE)="M"),'[1]Opportunity Variables'!$D$22,0)+IF((VLOOKUP($B73,'UGR-6'!$B$70:$H$114,6,FALSE)="L"),'[1]Opportunity Variables'!$D$23,0)</f>
        <v>10</v>
      </c>
      <c r="N73" s="11">
        <f>IF((VLOOKUP($B73,'UGR-6'!$B$70:$H$114,7,FALSE)="H"),'[1]Opportunity Variables'!$D$24,0)+IF((VLOOKUP($B73,'UGR-6'!$B$70:$H$114,7,FALSE)="M"),'[1]Opportunity Variables'!$D$25,0)+IF((VLOOKUP($B73,'UGR-6'!$B$70:$H$114,7,FALSE)="L"),'[1]Opportunity Variables'!$D$23,0)</f>
        <v>5</v>
      </c>
      <c r="V73"/>
    </row>
    <row r="74" spans="1:28" ht="14.5" x14ac:dyDescent="0.35">
      <c r="A74" s="108"/>
      <c r="B74" s="109">
        <v>4</v>
      </c>
      <c r="C74" s="267" t="s">
        <v>71</v>
      </c>
      <c r="D74" s="267"/>
      <c r="E74" s="267"/>
      <c r="F74" s="268"/>
      <c r="G74" s="111" t="s">
        <v>16</v>
      </c>
      <c r="H74" s="111" t="s">
        <v>16</v>
      </c>
      <c r="I74" s="280"/>
      <c r="J74" s="280"/>
      <c r="K74" s="281"/>
      <c r="L74" s="98">
        <f>SUMIF('[1]Limiting Factor Calculator'!$GD$6:$GD$196,$B74,'[1]Limiting Factor Calculator'!$GO$6:$GO$196)</f>
        <v>5.666666666666667</v>
      </c>
      <c r="M74" s="11">
        <f>IF((VLOOKUP($B74,'UGR-6'!$B$70:$H$114,6,FALSE)="H"),'[1]Opportunity Variables'!$D$21,0)+IF((VLOOKUP($B74,'UGR-6'!$B$70:$H$114,6,FALSE)="M"),'[1]Opportunity Variables'!$D$22,0)+IF((VLOOKUP($B74,'UGR-6'!$B$70:$H$114,6,FALSE)="L"),'[1]Opportunity Variables'!$D$23,0)</f>
        <v>10</v>
      </c>
      <c r="N74" s="11">
        <f>IF((VLOOKUP($B74,'UGR-6'!$B$70:$H$114,7,FALSE)="H"),'[1]Opportunity Variables'!$D$24,0)+IF((VLOOKUP($B74,'UGR-6'!$B$70:$H$114,7,FALSE)="M"),'[1]Opportunity Variables'!$D$25,0)+IF((VLOOKUP($B74,'UGR-6'!$B$70:$H$114,7,FALSE)="L"),'[1]Opportunity Variables'!$D$23,0)</f>
        <v>5</v>
      </c>
      <c r="V74"/>
    </row>
    <row r="75" spans="1:28" ht="14.5" x14ac:dyDescent="0.35">
      <c r="A75" s="108"/>
      <c r="B75" s="109">
        <v>5</v>
      </c>
      <c r="C75" s="267" t="s">
        <v>72</v>
      </c>
      <c r="D75" s="267"/>
      <c r="E75" s="267"/>
      <c r="F75" s="268"/>
      <c r="G75" s="111" t="s">
        <v>15</v>
      </c>
      <c r="H75" s="111" t="s">
        <v>15</v>
      </c>
      <c r="I75" s="269" t="s">
        <v>73</v>
      </c>
      <c r="J75" s="269"/>
      <c r="K75" s="270"/>
      <c r="L75" s="98">
        <f>SUMIF('[1]Limiting Factor Calculator'!$GD$6:$GD$196,$B75,'[1]Limiting Factor Calculator'!$GO$6:$GO$196)</f>
        <v>9.3333333333333339</v>
      </c>
      <c r="M75" s="11">
        <f>IF((VLOOKUP($B75,'UGR-6'!$B$70:$H$114,6,FALSE)="H"),'[1]Opportunity Variables'!$D$21,0)+IF((VLOOKUP($B75,'UGR-6'!$B$70:$H$114,6,FALSE)="M"),'[1]Opportunity Variables'!$D$22,0)+IF((VLOOKUP($B75,'UGR-6'!$B$70:$H$114,6,FALSE)="L"),'[1]Opportunity Variables'!$D$23,0)</f>
        <v>5</v>
      </c>
      <c r="N75" s="11">
        <f>IF((VLOOKUP($B75,'UGR-6'!$B$70:$H$114,7,FALSE)="H"),'[1]Opportunity Variables'!$D$24,0)+IF((VLOOKUP($B75,'UGR-6'!$B$70:$H$114,7,FALSE)="M"),'[1]Opportunity Variables'!$D$25,0)+IF((VLOOKUP($B75,'UGR-6'!$B$70:$H$114,7,FALSE)="L"),'[1]Opportunity Variables'!$D$23,0)</f>
        <v>2</v>
      </c>
      <c r="V75"/>
    </row>
    <row r="76" spans="1:28" ht="15" thickBot="1" x14ac:dyDescent="0.4">
      <c r="A76" s="108"/>
      <c r="B76" s="112">
        <v>6</v>
      </c>
      <c r="C76" s="271" t="s">
        <v>74</v>
      </c>
      <c r="D76" s="271"/>
      <c r="E76" s="271"/>
      <c r="F76" s="272"/>
      <c r="G76" s="113" t="s">
        <v>17</v>
      </c>
      <c r="H76" s="113" t="s">
        <v>17</v>
      </c>
      <c r="I76" s="273"/>
      <c r="J76" s="273"/>
      <c r="K76" s="274"/>
      <c r="L76" s="98">
        <f>SUMIF('[1]Limiting Factor Calculator'!$GD$6:$GD$196,$B76,'[1]Limiting Factor Calculator'!$GO$6:$GO$196)</f>
        <v>4</v>
      </c>
      <c r="M76" s="11">
        <f>IF((VLOOKUP($B76,'UGR-6'!$B$70:$H$114,6,FALSE)="H"),'[1]Opportunity Variables'!$D$21,0)+IF((VLOOKUP($B76,'UGR-6'!$B$70:$H$114,6,FALSE)="M"),'[1]Opportunity Variables'!$D$22,0)+IF((VLOOKUP($B76,'UGR-6'!$B$70:$H$114,6,FALSE)="L"),'[1]Opportunity Variables'!$D$23,0)</f>
        <v>0</v>
      </c>
      <c r="N76" s="11">
        <f>IF((VLOOKUP($B76,'UGR-6'!$B$70:$H$114,7,FALSE)="H"),'[1]Opportunity Variables'!$D$24,0)+IF((VLOOKUP($B76,'UGR-6'!$B$70:$H$114,7,FALSE)="M"),'[1]Opportunity Variables'!$D$25,0)+IF((VLOOKUP($B76,'UGR-6'!$B$70:$H$114,7,FALSE)="L"),'[1]Opportunity Variables'!$D$23,0)</f>
        <v>0</v>
      </c>
      <c r="V76"/>
    </row>
    <row r="77" spans="1:28" ht="15" thickBot="1" x14ac:dyDescent="0.4">
      <c r="A77" s="99" t="s">
        <v>75</v>
      </c>
      <c r="B77" s="100"/>
      <c r="C77" s="100"/>
      <c r="D77" s="100"/>
      <c r="E77" s="100"/>
      <c r="F77" s="101"/>
      <c r="G77" s="102"/>
      <c r="H77" s="102"/>
      <c r="I77" s="103"/>
      <c r="J77" s="103"/>
      <c r="K77" s="104"/>
      <c r="L77" s="98">
        <f>SUMIF('[1]Limiting Factor Calculator'!$GD$6:$GD$196,$B77,'[1]Limiting Factor Calculator'!$GO$6:$GO$196)</f>
        <v>0</v>
      </c>
      <c r="M77" s="11" t="e">
        <f>IF((VLOOKUP($B77,'UGR-6'!$B$70:$H$114,6,FALSE)="H"),'[1]Opportunity Variables'!$D$21,0)+IF((VLOOKUP($B77,'UGR-6'!$B$70:$H$114,6,FALSE)="M"),'[1]Opportunity Variables'!$D$22,0)+IF((VLOOKUP($B77,'UGR-6'!$B$70:$H$114,6,FALSE)="L"),'[1]Opportunity Variables'!$D$23,0)</f>
        <v>#N/A</v>
      </c>
      <c r="N77" s="11" t="e">
        <f>IF((VLOOKUP($B77,'UGR-6'!$B$70:$H$114,7,FALSE)="H"),'[1]Opportunity Variables'!$D$24,0)+IF((VLOOKUP($B77,'UGR-6'!$B$70:$H$114,7,FALSE)="M"),'[1]Opportunity Variables'!$D$25,0)+IF((VLOOKUP($B77,'UGR-6'!$B$70:$H$114,7,FALSE)="L"),'[1]Opportunity Variables'!$D$23,0)</f>
        <v>#N/A</v>
      </c>
      <c r="V77" t="s">
        <v>76</v>
      </c>
    </row>
    <row r="78" spans="1:28" ht="14.5" x14ac:dyDescent="0.35">
      <c r="A78" s="105"/>
      <c r="B78" s="114">
        <v>7</v>
      </c>
      <c r="C78" s="275" t="s">
        <v>77</v>
      </c>
      <c r="D78" s="275"/>
      <c r="E78" s="275"/>
      <c r="F78" s="276"/>
      <c r="G78" s="115" t="s">
        <v>15</v>
      </c>
      <c r="H78" s="115" t="s">
        <v>15</v>
      </c>
      <c r="I78" s="277" t="s">
        <v>78</v>
      </c>
      <c r="J78" s="277"/>
      <c r="K78" s="278"/>
      <c r="L78" s="98">
        <f>SUMIF('[1]Limiting Factor Calculator'!$GD$6:$GD$196,$B78,'[1]Limiting Factor Calculator'!$GO$6:$GO$196)</f>
        <v>7.6666666666666661</v>
      </c>
      <c r="M78" s="11">
        <f>IF((VLOOKUP($B78,'UGR-6'!$B$70:$H$114,6,FALSE)="H"),'[1]Opportunity Variables'!$D$21,0)+IF((VLOOKUP($B78,'UGR-6'!$B$70:$H$114,6,FALSE)="M"),'[1]Opportunity Variables'!$D$22,0)+IF((VLOOKUP($B78,'UGR-6'!$B$70:$H$114,6,FALSE)="L"),'[1]Opportunity Variables'!$D$23,0)</f>
        <v>5</v>
      </c>
      <c r="N78" s="11">
        <f>IF((VLOOKUP($B78,'UGR-6'!$B$70:$H$114,7,FALSE)="H"),'[1]Opportunity Variables'!$D$24,0)+IF((VLOOKUP($B78,'UGR-6'!$B$70:$H$114,7,FALSE)="M"),'[1]Opportunity Variables'!$D$25,0)+IF((VLOOKUP($B78,'UGR-6'!$B$70:$H$114,7,FALSE)="L"),'[1]Opportunity Variables'!$D$23,0)</f>
        <v>2</v>
      </c>
      <c r="V78"/>
    </row>
    <row r="79" spans="1:28" ht="14.5" x14ac:dyDescent="0.35">
      <c r="A79" s="108"/>
      <c r="B79" s="116">
        <v>8</v>
      </c>
      <c r="C79" s="267" t="s">
        <v>79</v>
      </c>
      <c r="D79" s="267"/>
      <c r="E79" s="267"/>
      <c r="F79" s="268"/>
      <c r="G79" s="110" t="s">
        <v>15</v>
      </c>
      <c r="H79" s="110" t="s">
        <v>15</v>
      </c>
      <c r="I79" s="269" t="s">
        <v>80</v>
      </c>
      <c r="J79" s="269"/>
      <c r="K79" s="270"/>
      <c r="L79" s="98">
        <f>SUMIF('[1]Limiting Factor Calculator'!$GD$6:$GD$196,$B79,'[1]Limiting Factor Calculator'!$GO$6:$GO$196)</f>
        <v>6.6666666666666661</v>
      </c>
      <c r="M79" s="11">
        <f>IF((VLOOKUP($B79,'UGR-6'!$B$70:$H$114,6,FALSE)="H"),'[1]Opportunity Variables'!$D$21,0)+IF((VLOOKUP($B79,'UGR-6'!$B$70:$H$114,6,FALSE)="M"),'[1]Opportunity Variables'!$D$22,0)+IF((VLOOKUP($B79,'UGR-6'!$B$70:$H$114,6,FALSE)="L"),'[1]Opportunity Variables'!$D$23,0)</f>
        <v>5</v>
      </c>
      <c r="N79" s="11">
        <f>IF((VLOOKUP($B79,'UGR-6'!$B$70:$H$114,7,FALSE)="H"),'[1]Opportunity Variables'!$D$24,0)+IF((VLOOKUP($B79,'UGR-6'!$B$70:$H$114,7,FALSE)="M"),'[1]Opportunity Variables'!$D$25,0)+IF((VLOOKUP($B79,'UGR-6'!$B$70:$H$114,7,FALSE)="L"),'[1]Opportunity Variables'!$D$23,0)</f>
        <v>2</v>
      </c>
      <c r="V79"/>
    </row>
    <row r="80" spans="1:28" ht="14.5" x14ac:dyDescent="0.35">
      <c r="A80" s="108"/>
      <c r="B80" s="116">
        <v>9</v>
      </c>
      <c r="C80" s="267" t="s">
        <v>81</v>
      </c>
      <c r="D80" s="267"/>
      <c r="E80" s="267"/>
      <c r="F80" s="268"/>
      <c r="G80" s="117" t="s">
        <v>16</v>
      </c>
      <c r="H80" s="117" t="s">
        <v>16</v>
      </c>
      <c r="I80" s="269"/>
      <c r="J80" s="269"/>
      <c r="K80" s="270"/>
      <c r="L80" s="98">
        <f>SUMIF('[1]Limiting Factor Calculator'!$GD$6:$GD$196,$B80,'[1]Limiting Factor Calculator'!$GO$6:$GO$196)</f>
        <v>12</v>
      </c>
      <c r="M80" s="11">
        <f>IF((VLOOKUP($B80,'UGR-6'!$B$70:$H$114,6,FALSE)="H"),'[1]Opportunity Variables'!$D$21,0)+IF((VLOOKUP($B80,'UGR-6'!$B$70:$H$114,6,FALSE)="M"),'[1]Opportunity Variables'!$D$22,0)+IF((VLOOKUP($B80,'UGR-6'!$B$70:$H$114,6,FALSE)="L"),'[1]Opportunity Variables'!$D$23,0)</f>
        <v>10</v>
      </c>
      <c r="N80" s="11">
        <f>IF((VLOOKUP($B80,'UGR-6'!$B$70:$H$114,7,FALSE)="H"),'[1]Opportunity Variables'!$D$24,0)+IF((VLOOKUP($B80,'UGR-6'!$B$70:$H$114,7,FALSE)="M"),'[1]Opportunity Variables'!$D$25,0)+IF((VLOOKUP($B80,'UGR-6'!$B$70:$H$114,7,FALSE)="L"),'[1]Opportunity Variables'!$D$23,0)</f>
        <v>5</v>
      </c>
      <c r="V80"/>
    </row>
    <row r="81" spans="1:22" ht="15" thickBot="1" x14ac:dyDescent="0.4">
      <c r="A81" s="108"/>
      <c r="B81" s="118">
        <v>10</v>
      </c>
      <c r="C81" s="271" t="s">
        <v>82</v>
      </c>
      <c r="D81" s="271"/>
      <c r="E81" s="271"/>
      <c r="F81" s="272"/>
      <c r="G81" s="96" t="s">
        <v>15</v>
      </c>
      <c r="H81" s="96" t="s">
        <v>15</v>
      </c>
      <c r="I81" s="273"/>
      <c r="J81" s="273"/>
      <c r="K81" s="274"/>
      <c r="L81" s="98">
        <f>SUMIF('[1]Limiting Factor Calculator'!$GD$6:$GD$196,$B81,'[1]Limiting Factor Calculator'!$GO$6:$GO$196)</f>
        <v>9.6666666666666679</v>
      </c>
      <c r="M81" s="11">
        <f>IF((VLOOKUP($B81,'UGR-6'!$B$70:$H$114,6,FALSE)="H"),'[1]Opportunity Variables'!$D$21,0)+IF((VLOOKUP($B81,'UGR-6'!$B$70:$H$114,6,FALSE)="M"),'[1]Opportunity Variables'!$D$22,0)+IF((VLOOKUP($B81,'UGR-6'!$B$70:$H$114,6,FALSE)="L"),'[1]Opportunity Variables'!$D$23,0)</f>
        <v>5</v>
      </c>
      <c r="N81" s="11">
        <f>IF((VLOOKUP($B81,'UGR-6'!$B$70:$H$114,7,FALSE)="H"),'[1]Opportunity Variables'!$D$24,0)+IF((VLOOKUP($B81,'UGR-6'!$B$70:$H$114,7,FALSE)="M"),'[1]Opportunity Variables'!$D$25,0)+IF((VLOOKUP($B81,'UGR-6'!$B$70:$H$114,7,FALSE)="L"),'[1]Opportunity Variables'!$D$23,0)</f>
        <v>2</v>
      </c>
      <c r="V81"/>
    </row>
    <row r="82" spans="1:22" ht="15" thickBot="1" x14ac:dyDescent="0.4">
      <c r="A82" s="99" t="s">
        <v>83</v>
      </c>
      <c r="B82" s="100"/>
      <c r="C82" s="119"/>
      <c r="D82" s="119"/>
      <c r="E82" s="119"/>
      <c r="F82" s="119"/>
      <c r="G82" s="102"/>
      <c r="H82" s="102"/>
      <c r="I82" s="103"/>
      <c r="J82" s="103"/>
      <c r="K82" s="104"/>
      <c r="L82" s="98">
        <f>SUMIF('[1]Limiting Factor Calculator'!$GD$6:$GD$196,$B82,'[1]Limiting Factor Calculator'!$GO$6:$GO$196)</f>
        <v>0</v>
      </c>
      <c r="M82" s="11" t="e">
        <f>IF((VLOOKUP($B82,'UGR-6'!$B$70:$H$114,6,FALSE)="H"),'[1]Opportunity Variables'!$D$21,0)+IF((VLOOKUP($B82,'UGR-6'!$B$70:$H$114,6,FALSE)="M"),'[1]Opportunity Variables'!$D$22,0)+IF((VLOOKUP($B82,'UGR-6'!$B$70:$H$114,6,FALSE)="L"),'[1]Opportunity Variables'!$D$23,0)</f>
        <v>#N/A</v>
      </c>
      <c r="N82" s="11" t="e">
        <f>IF((VLOOKUP($B82,'UGR-6'!$B$70:$H$114,7,FALSE)="H"),'[1]Opportunity Variables'!$D$24,0)+IF((VLOOKUP($B82,'UGR-6'!$B$70:$H$114,7,FALSE)="M"),'[1]Opportunity Variables'!$D$25,0)+IF((VLOOKUP($B82,'UGR-6'!$B$70:$H$114,7,FALSE)="L"),'[1]Opportunity Variables'!$D$23,0)</f>
        <v>#N/A</v>
      </c>
      <c r="V82"/>
    </row>
    <row r="83" spans="1:22" ht="14.5" x14ac:dyDescent="0.35">
      <c r="A83" s="120"/>
      <c r="B83" s="121">
        <v>11</v>
      </c>
      <c r="C83" s="275" t="s">
        <v>84</v>
      </c>
      <c r="D83" s="275"/>
      <c r="E83" s="275"/>
      <c r="F83" s="276"/>
      <c r="G83" s="115" t="s">
        <v>16</v>
      </c>
      <c r="H83" s="115" t="s">
        <v>16</v>
      </c>
      <c r="I83" s="282"/>
      <c r="J83" s="282"/>
      <c r="K83" s="283"/>
      <c r="L83" s="98">
        <f>SUMIF('[1]Limiting Factor Calculator'!$GD$6:$GD$196,$B83,'[1]Limiting Factor Calculator'!$GO$6:$GO$196)</f>
        <v>6</v>
      </c>
      <c r="M83" s="11">
        <f>IF((VLOOKUP($B83,'UGR-6'!$B$70:$H$114,6,FALSE)="H"),'[1]Opportunity Variables'!$D$21,0)+IF((VLOOKUP($B83,'UGR-6'!$B$70:$H$114,6,FALSE)="M"),'[1]Opportunity Variables'!$D$22,0)+IF((VLOOKUP($B83,'UGR-6'!$B$70:$H$114,6,FALSE)="L"),'[1]Opportunity Variables'!$D$23,0)</f>
        <v>10</v>
      </c>
      <c r="N83" s="11">
        <f>IF((VLOOKUP($B83,'UGR-6'!$B$70:$H$114,7,FALSE)="H"),'[1]Opportunity Variables'!$D$24,0)+IF((VLOOKUP($B83,'UGR-6'!$B$70:$H$114,7,FALSE)="M"),'[1]Opportunity Variables'!$D$25,0)+IF((VLOOKUP($B83,'UGR-6'!$B$70:$H$114,7,FALSE)="L"),'[1]Opportunity Variables'!$D$23,0)</f>
        <v>5</v>
      </c>
      <c r="V83"/>
    </row>
    <row r="84" spans="1:22" ht="14.5" x14ac:dyDescent="0.35">
      <c r="A84" s="108"/>
      <c r="B84" s="109">
        <v>12</v>
      </c>
      <c r="C84" s="267" t="s">
        <v>85</v>
      </c>
      <c r="D84" s="267"/>
      <c r="E84" s="267"/>
      <c r="F84" s="268"/>
      <c r="G84" s="115" t="s">
        <v>16</v>
      </c>
      <c r="H84" s="115" t="s">
        <v>16</v>
      </c>
      <c r="I84" s="282"/>
      <c r="J84" s="282"/>
      <c r="K84" s="283"/>
      <c r="L84" s="98">
        <f>SUMIF('[1]Limiting Factor Calculator'!$GD$6:$GD$196,$B84,'[1]Limiting Factor Calculator'!$GO$6:$GO$196)</f>
        <v>5.666666666666667</v>
      </c>
      <c r="M84" s="11">
        <f>IF((VLOOKUP($B84,'UGR-6'!$B$70:$H$114,6,FALSE)="H"),'[1]Opportunity Variables'!$D$21,0)+IF((VLOOKUP($B84,'UGR-6'!$B$70:$H$114,6,FALSE)="M"),'[1]Opportunity Variables'!$D$22,0)+IF((VLOOKUP($B84,'UGR-6'!$B$70:$H$114,6,FALSE)="L"),'[1]Opportunity Variables'!$D$23,0)</f>
        <v>10</v>
      </c>
      <c r="N84" s="11">
        <f>IF((VLOOKUP($B84,'UGR-6'!$B$70:$H$114,7,FALSE)="H"),'[1]Opportunity Variables'!$D$24,0)+IF((VLOOKUP($B84,'UGR-6'!$B$70:$H$114,7,FALSE)="M"),'[1]Opportunity Variables'!$D$25,0)+IF((VLOOKUP($B84,'UGR-6'!$B$70:$H$114,7,FALSE)="L"),'[1]Opportunity Variables'!$D$23,0)</f>
        <v>5</v>
      </c>
      <c r="V84"/>
    </row>
    <row r="85" spans="1:22" ht="14.5" x14ac:dyDescent="0.35">
      <c r="A85" s="108"/>
      <c r="B85" s="109">
        <v>13</v>
      </c>
      <c r="C85" s="267" t="s">
        <v>86</v>
      </c>
      <c r="D85" s="267"/>
      <c r="E85" s="267"/>
      <c r="F85" s="268"/>
      <c r="G85" s="115" t="s">
        <v>16</v>
      </c>
      <c r="H85" s="115" t="s">
        <v>16</v>
      </c>
      <c r="I85" s="280"/>
      <c r="J85" s="280"/>
      <c r="K85" s="281"/>
      <c r="L85" s="98">
        <f>SUMIF('[1]Limiting Factor Calculator'!$GD$6:$GD$196,$B85,'[1]Limiting Factor Calculator'!$GO$6:$GO$196)</f>
        <v>9.3333333333333321</v>
      </c>
      <c r="M85" s="11">
        <f>IF((VLOOKUP($B85,'UGR-6'!$B$70:$H$114,6,FALSE)="H"),'[1]Opportunity Variables'!$D$21,0)+IF((VLOOKUP($B85,'UGR-6'!$B$70:$H$114,6,FALSE)="M"),'[1]Opportunity Variables'!$D$22,0)+IF((VLOOKUP($B85,'UGR-6'!$B$70:$H$114,6,FALSE)="L"),'[1]Opportunity Variables'!$D$23,0)</f>
        <v>10</v>
      </c>
      <c r="N85" s="11">
        <f>IF((VLOOKUP($B85,'UGR-6'!$B$70:$H$114,7,FALSE)="H"),'[1]Opportunity Variables'!$D$24,0)+IF((VLOOKUP($B85,'UGR-6'!$B$70:$H$114,7,FALSE)="M"),'[1]Opportunity Variables'!$D$25,0)+IF((VLOOKUP($B85,'UGR-6'!$B$70:$H$114,7,FALSE)="L"),'[1]Opportunity Variables'!$D$23,0)</f>
        <v>5</v>
      </c>
      <c r="V85" t="s">
        <v>87</v>
      </c>
    </row>
    <row r="86" spans="1:22" ht="14.5" x14ac:dyDescent="0.35">
      <c r="A86" s="108"/>
      <c r="B86" s="109">
        <v>14</v>
      </c>
      <c r="C86" s="267" t="s">
        <v>88</v>
      </c>
      <c r="D86" s="267"/>
      <c r="E86" s="267"/>
      <c r="F86" s="268"/>
      <c r="G86" s="115" t="s">
        <v>16</v>
      </c>
      <c r="H86" s="115" t="s">
        <v>16</v>
      </c>
      <c r="I86" s="269"/>
      <c r="J86" s="269"/>
      <c r="K86" s="270"/>
      <c r="L86" s="98">
        <f>SUMIF('[1]Limiting Factor Calculator'!$GD$6:$GD$196,$B86,'[1]Limiting Factor Calculator'!$GO$6:$GO$196)</f>
        <v>10.666666666666666</v>
      </c>
      <c r="M86" s="11">
        <f>IF((VLOOKUP($B86,'UGR-6'!$B$70:$H$114,6,FALSE)="H"),'[1]Opportunity Variables'!$D$21,0)+IF((VLOOKUP($B86,'UGR-6'!$B$70:$H$114,6,FALSE)="M"),'[1]Opportunity Variables'!$D$22,0)+IF((VLOOKUP($B86,'UGR-6'!$B$70:$H$114,6,FALSE)="L"),'[1]Opportunity Variables'!$D$23,0)</f>
        <v>10</v>
      </c>
      <c r="N86" s="11">
        <f>IF((VLOOKUP($B86,'UGR-6'!$B$70:$H$114,7,FALSE)="H"),'[1]Opportunity Variables'!$D$24,0)+IF((VLOOKUP($B86,'UGR-6'!$B$70:$H$114,7,FALSE)="M"),'[1]Opportunity Variables'!$D$25,0)+IF((VLOOKUP($B86,'UGR-6'!$B$70:$H$114,7,FALSE)="L"),'[1]Opportunity Variables'!$D$23,0)</f>
        <v>5</v>
      </c>
      <c r="V86"/>
    </row>
    <row r="87" spans="1:22" ht="14.5" x14ac:dyDescent="0.35">
      <c r="A87" s="108"/>
      <c r="B87" s="109">
        <v>15</v>
      </c>
      <c r="C87" s="267" t="s">
        <v>89</v>
      </c>
      <c r="D87" s="267"/>
      <c r="E87" s="267"/>
      <c r="F87" s="268"/>
      <c r="G87" s="115" t="s">
        <v>16</v>
      </c>
      <c r="H87" s="115" t="s">
        <v>16</v>
      </c>
      <c r="I87" s="269"/>
      <c r="J87" s="269"/>
      <c r="K87" s="270"/>
      <c r="L87" s="98">
        <f>SUMIF('[1]Limiting Factor Calculator'!$GD$6:$GD$196,$B87,'[1]Limiting Factor Calculator'!$GO$6:$GO$196)</f>
        <v>9.3333333333333321</v>
      </c>
      <c r="M87" s="11">
        <f>IF((VLOOKUP($B87,'UGR-6'!$B$70:$H$114,6,FALSE)="H"),'[1]Opportunity Variables'!$D$21,0)+IF((VLOOKUP($B87,'UGR-6'!$B$70:$H$114,6,FALSE)="M"),'[1]Opportunity Variables'!$D$22,0)+IF((VLOOKUP($B87,'UGR-6'!$B$70:$H$114,6,FALSE)="L"),'[1]Opportunity Variables'!$D$23,0)</f>
        <v>10</v>
      </c>
      <c r="N87" s="11">
        <f>IF((VLOOKUP($B87,'UGR-6'!$B$70:$H$114,7,FALSE)="H"),'[1]Opportunity Variables'!$D$24,0)+IF((VLOOKUP($B87,'UGR-6'!$B$70:$H$114,7,FALSE)="M"),'[1]Opportunity Variables'!$D$25,0)+IF((VLOOKUP($B87,'UGR-6'!$B$70:$H$114,7,FALSE)="L"),'[1]Opportunity Variables'!$D$23,0)</f>
        <v>5</v>
      </c>
      <c r="V87"/>
    </row>
    <row r="88" spans="1:22" ht="15" thickBot="1" x14ac:dyDescent="0.4">
      <c r="A88" s="108"/>
      <c r="B88" s="112">
        <v>16</v>
      </c>
      <c r="C88" s="271" t="s">
        <v>90</v>
      </c>
      <c r="D88" s="271"/>
      <c r="E88" s="271"/>
      <c r="F88" s="272"/>
      <c r="G88" s="115" t="s">
        <v>16</v>
      </c>
      <c r="H88" s="115" t="s">
        <v>16</v>
      </c>
      <c r="I88" s="273"/>
      <c r="J88" s="273"/>
      <c r="K88" s="274"/>
      <c r="L88" s="98">
        <f>SUMIF('[1]Limiting Factor Calculator'!$GD$6:$GD$196,$B88,'[1]Limiting Factor Calculator'!$GO$6:$GO$196)</f>
        <v>13.666666666666666</v>
      </c>
      <c r="M88" s="11">
        <f>IF((VLOOKUP($B88,'UGR-6'!$B$70:$H$114,6,FALSE)="H"),'[1]Opportunity Variables'!$D$21,0)+IF((VLOOKUP($B88,'UGR-6'!$B$70:$H$114,6,FALSE)="M"),'[1]Opportunity Variables'!$D$22,0)+IF((VLOOKUP($B88,'UGR-6'!$B$70:$H$114,6,FALSE)="L"),'[1]Opportunity Variables'!$D$23,0)</f>
        <v>10</v>
      </c>
      <c r="N88" s="11">
        <f>IF((VLOOKUP($B88,'UGR-6'!$B$70:$H$114,7,FALSE)="H"),'[1]Opportunity Variables'!$D$24,0)+IF((VLOOKUP($B88,'UGR-6'!$B$70:$H$114,7,FALSE)="M"),'[1]Opportunity Variables'!$D$25,0)+IF((VLOOKUP($B88,'UGR-6'!$B$70:$H$114,7,FALSE)="L"),'[1]Opportunity Variables'!$D$23,0)</f>
        <v>5</v>
      </c>
      <c r="V88"/>
    </row>
    <row r="89" spans="1:22" ht="15" thickBot="1" x14ac:dyDescent="0.4">
      <c r="A89" s="99" t="s">
        <v>91</v>
      </c>
      <c r="B89" s="100"/>
      <c r="C89" s="100"/>
      <c r="D89" s="100"/>
      <c r="E89" s="100"/>
      <c r="F89" s="101"/>
      <c r="G89" s="102"/>
      <c r="H89" s="102"/>
      <c r="I89" s="103"/>
      <c r="J89" s="103"/>
      <c r="K89" s="104"/>
      <c r="L89" s="98">
        <f>SUMIF('[1]Limiting Factor Calculator'!$GD$6:$GD$196,$B89,'[1]Limiting Factor Calculator'!$GO$6:$GO$196)</f>
        <v>0</v>
      </c>
      <c r="M89" s="11" t="e">
        <f>IF((VLOOKUP($B89,'UGR-6'!$B$70:$H$114,6,FALSE)="H"),'[1]Opportunity Variables'!$D$21,0)+IF((VLOOKUP($B89,'UGR-6'!$B$70:$H$114,6,FALSE)="M"),'[1]Opportunity Variables'!$D$22,0)+IF((VLOOKUP($B89,'UGR-6'!$B$70:$H$114,6,FALSE)="L"),'[1]Opportunity Variables'!$D$23,0)</f>
        <v>#N/A</v>
      </c>
      <c r="N89" s="11" t="e">
        <f>IF((VLOOKUP($B89,'UGR-6'!$B$70:$H$114,7,FALSE)="H"),'[1]Opportunity Variables'!$D$24,0)+IF((VLOOKUP($B89,'UGR-6'!$B$70:$H$114,7,FALSE)="M"),'[1]Opportunity Variables'!$D$25,0)+IF((VLOOKUP($B89,'UGR-6'!$B$70:$H$114,7,FALSE)="L"),'[1]Opportunity Variables'!$D$23,0)</f>
        <v>#N/A</v>
      </c>
      <c r="V89"/>
    </row>
    <row r="90" spans="1:22" ht="14.5" x14ac:dyDescent="0.35">
      <c r="A90" s="105"/>
      <c r="B90" s="122">
        <v>17</v>
      </c>
      <c r="C90" s="275" t="s">
        <v>92</v>
      </c>
      <c r="D90" s="275"/>
      <c r="E90" s="275"/>
      <c r="F90" s="276"/>
      <c r="G90" s="107" t="s">
        <v>16</v>
      </c>
      <c r="H90" s="107" t="s">
        <v>16</v>
      </c>
      <c r="I90" s="280"/>
      <c r="J90" s="280"/>
      <c r="K90" s="281"/>
      <c r="L90" s="98">
        <f>SUMIF('[1]Limiting Factor Calculator'!$GD$6:$GD$196,$B90,'[1]Limiting Factor Calculator'!$GO$6:$GO$196)</f>
        <v>13.333333333333336</v>
      </c>
      <c r="M90" s="11">
        <f>IF((VLOOKUP($B90,'UGR-6'!$B$70:$H$114,6,FALSE)="H"),'[1]Opportunity Variables'!$D$21,0)+IF((VLOOKUP($B90,'UGR-6'!$B$70:$H$114,6,FALSE)="M"),'[1]Opportunity Variables'!$D$22,0)+IF((VLOOKUP($B90,'UGR-6'!$B$70:$H$114,6,FALSE)="L"),'[1]Opportunity Variables'!$D$23,0)</f>
        <v>10</v>
      </c>
      <c r="N90" s="11">
        <f>IF((VLOOKUP($B90,'UGR-6'!$B$70:$H$114,7,FALSE)="H"),'[1]Opportunity Variables'!$D$24,0)+IF((VLOOKUP($B90,'UGR-6'!$B$70:$H$114,7,FALSE)="M"),'[1]Opportunity Variables'!$D$25,0)+IF((VLOOKUP($B90,'UGR-6'!$B$70:$H$114,7,FALSE)="L"),'[1]Opportunity Variables'!$D$23,0)</f>
        <v>5</v>
      </c>
      <c r="V90"/>
    </row>
    <row r="91" spans="1:22" ht="14.5" x14ac:dyDescent="0.35">
      <c r="A91" s="108"/>
      <c r="B91" s="109">
        <v>18</v>
      </c>
      <c r="C91" s="267" t="s">
        <v>93</v>
      </c>
      <c r="D91" s="267"/>
      <c r="E91" s="267"/>
      <c r="F91" s="268"/>
      <c r="G91" s="117" t="s">
        <v>16</v>
      </c>
      <c r="H91" s="117" t="s">
        <v>16</v>
      </c>
      <c r="I91" s="269"/>
      <c r="J91" s="269"/>
      <c r="K91" s="270"/>
      <c r="L91" s="98">
        <f>SUMIF('[1]Limiting Factor Calculator'!$GD$6:$GD$196,$B91,'[1]Limiting Factor Calculator'!$GO$6:$GO$196)</f>
        <v>9.6666666666666661</v>
      </c>
      <c r="M91" s="11">
        <f>IF((VLOOKUP($B91,'UGR-6'!$B$70:$H$114,6,FALSE)="H"),'[1]Opportunity Variables'!$D$21,0)+IF((VLOOKUP($B91,'UGR-6'!$B$70:$H$114,6,FALSE)="M"),'[1]Opportunity Variables'!$D$22,0)+IF((VLOOKUP($B91,'UGR-6'!$B$70:$H$114,6,FALSE)="L"),'[1]Opportunity Variables'!$D$23,0)</f>
        <v>10</v>
      </c>
      <c r="N91" s="11">
        <f>IF((VLOOKUP($B91,'UGR-6'!$B$70:$H$114,7,FALSE)="H"),'[1]Opportunity Variables'!$D$24,0)+IF((VLOOKUP($B91,'UGR-6'!$B$70:$H$114,7,FALSE)="M"),'[1]Opportunity Variables'!$D$25,0)+IF((VLOOKUP($B91,'UGR-6'!$B$70:$H$114,7,FALSE)="L"),'[1]Opportunity Variables'!$D$23,0)</f>
        <v>5</v>
      </c>
      <c r="V91"/>
    </row>
    <row r="92" spans="1:22" ht="14.5" x14ac:dyDescent="0.35">
      <c r="A92" s="108"/>
      <c r="B92" s="109">
        <v>19</v>
      </c>
      <c r="C92" s="267" t="s">
        <v>94</v>
      </c>
      <c r="D92" s="267"/>
      <c r="E92" s="267"/>
      <c r="F92" s="268"/>
      <c r="G92" s="110" t="s">
        <v>17</v>
      </c>
      <c r="H92" s="117" t="s">
        <v>17</v>
      </c>
      <c r="I92" s="269" t="s">
        <v>151</v>
      </c>
      <c r="J92" s="269"/>
      <c r="K92" s="270"/>
      <c r="L92" s="98">
        <f>SUMIF('[1]Limiting Factor Calculator'!$GD$6:$GD$196,$B92,'[1]Limiting Factor Calculator'!$GO$6:$GO$196)</f>
        <v>3.333333333333333</v>
      </c>
      <c r="M92" s="11">
        <f>IF((VLOOKUP($B92,'UGR-6'!$B$70:$H$114,6,FALSE)="H"),'[1]Opportunity Variables'!$D$21,0)+IF((VLOOKUP($B92,'UGR-6'!$B$70:$H$114,6,FALSE)="M"),'[1]Opportunity Variables'!$D$22,0)+IF((VLOOKUP($B92,'UGR-6'!$B$70:$H$114,6,FALSE)="L"),'[1]Opportunity Variables'!$D$23,0)</f>
        <v>0</v>
      </c>
      <c r="N92" s="11">
        <f>IF((VLOOKUP($B92,'UGR-6'!$B$70:$H$114,7,FALSE)="H"),'[1]Opportunity Variables'!$D$24,0)+IF((VLOOKUP($B92,'UGR-6'!$B$70:$H$114,7,FALSE)="M"),'[1]Opportunity Variables'!$D$25,0)+IF((VLOOKUP($B92,'UGR-6'!$B$70:$H$114,7,FALSE)="L"),'[1]Opportunity Variables'!$D$23,0)</f>
        <v>0</v>
      </c>
      <c r="V92"/>
    </row>
    <row r="93" spans="1:22" ht="15" thickBot="1" x14ac:dyDescent="0.4">
      <c r="A93" s="108"/>
      <c r="B93" s="112">
        <v>20</v>
      </c>
      <c r="C93" s="271" t="s">
        <v>95</v>
      </c>
      <c r="D93" s="271"/>
      <c r="E93" s="271"/>
      <c r="F93" s="272"/>
      <c r="G93" s="96" t="s">
        <v>16</v>
      </c>
      <c r="H93" s="96" t="s">
        <v>16</v>
      </c>
      <c r="I93" s="273" t="s">
        <v>96</v>
      </c>
      <c r="J93" s="273"/>
      <c r="K93" s="274"/>
      <c r="L93" s="98">
        <f>SUMIF('[1]Limiting Factor Calculator'!$GD$6:$GD$196,$B93,'[1]Limiting Factor Calculator'!$GO$6:$GO$196)</f>
        <v>6.3333333333333339</v>
      </c>
      <c r="M93" s="11">
        <f>IF((VLOOKUP($B93,'UGR-6'!$B$70:$H$114,6,FALSE)="H"),'[1]Opportunity Variables'!$D$21,0)+IF((VLOOKUP($B93,'UGR-6'!$B$70:$H$114,6,FALSE)="M"),'[1]Opportunity Variables'!$D$22,0)+IF((VLOOKUP($B93,'UGR-6'!$B$70:$H$114,6,FALSE)="L"),'[1]Opportunity Variables'!$D$23,0)</f>
        <v>10</v>
      </c>
      <c r="N93" s="11">
        <f>IF((VLOOKUP($B93,'UGR-6'!$B$70:$H$114,7,FALSE)="H"),'[1]Opportunity Variables'!$D$24,0)+IF((VLOOKUP($B93,'UGR-6'!$B$70:$H$114,7,FALSE)="M"),'[1]Opportunity Variables'!$D$25,0)+IF((VLOOKUP($B93,'UGR-6'!$B$70:$H$114,7,FALSE)="L"),'[1]Opportunity Variables'!$D$23,0)</f>
        <v>5</v>
      </c>
      <c r="V93"/>
    </row>
    <row r="94" spans="1:22" ht="15" thickBot="1" x14ac:dyDescent="0.4">
      <c r="A94" s="99" t="s">
        <v>97</v>
      </c>
      <c r="B94" s="100"/>
      <c r="C94" s="100"/>
      <c r="D94" s="100"/>
      <c r="E94" s="100"/>
      <c r="F94" s="101"/>
      <c r="G94" s="102"/>
      <c r="H94" s="102"/>
      <c r="I94" s="103"/>
      <c r="J94" s="103"/>
      <c r="K94" s="104"/>
      <c r="L94" s="98">
        <f>SUMIF('[1]Limiting Factor Calculator'!$GD$6:$GD$196,$B94,'[1]Limiting Factor Calculator'!$GO$6:$GO$196)</f>
        <v>0</v>
      </c>
      <c r="M94" s="11" t="e">
        <f>IF((VLOOKUP($B94,'UGR-6'!$B$70:$H$114,6,FALSE)="H"),'[1]Opportunity Variables'!$D$21,0)+IF((VLOOKUP($B94,'UGR-6'!$B$70:$H$114,6,FALSE)="M"),'[1]Opportunity Variables'!$D$22,0)+IF((VLOOKUP($B94,'UGR-6'!$B$70:$H$114,6,FALSE)="L"),'[1]Opportunity Variables'!$D$23,0)</f>
        <v>#N/A</v>
      </c>
      <c r="N94" s="11" t="e">
        <f>IF((VLOOKUP($B94,'UGR-6'!$B$70:$H$114,7,FALSE)="H"),'[1]Opportunity Variables'!$D$24,0)+IF((VLOOKUP($B94,'UGR-6'!$B$70:$H$114,7,FALSE)="M"),'[1]Opportunity Variables'!$D$25,0)+IF((VLOOKUP($B94,'UGR-6'!$B$70:$H$114,7,FALSE)="L"),'[1]Opportunity Variables'!$D$23,0)</f>
        <v>#N/A</v>
      </c>
      <c r="V94"/>
    </row>
    <row r="95" spans="1:22" ht="14.5" x14ac:dyDescent="0.35">
      <c r="A95" s="123"/>
      <c r="B95" s="122">
        <v>21</v>
      </c>
      <c r="C95" s="275" t="s">
        <v>98</v>
      </c>
      <c r="D95" s="275"/>
      <c r="E95" s="275"/>
      <c r="F95" s="276"/>
      <c r="G95" s="124" t="s">
        <v>16</v>
      </c>
      <c r="H95" s="124" t="s">
        <v>16</v>
      </c>
      <c r="I95" s="280" t="s">
        <v>99</v>
      </c>
      <c r="J95" s="280"/>
      <c r="K95" s="281"/>
      <c r="L95" s="98">
        <f>SUMIF('[1]Limiting Factor Calculator'!$GD$6:$GD$196,$B95,'[1]Limiting Factor Calculator'!$GO$6:$GO$196)</f>
        <v>6.3333333333333339</v>
      </c>
      <c r="M95" s="11">
        <f>IF((VLOOKUP($B95,'UGR-6'!$B$70:$H$114,6,FALSE)="H"),'[1]Opportunity Variables'!$D$21,0)+IF((VLOOKUP($B95,'UGR-6'!$B$70:$H$114,6,FALSE)="M"),'[1]Opportunity Variables'!$D$22,0)+IF((VLOOKUP($B95,'UGR-6'!$B$70:$H$114,6,FALSE)="L"),'[1]Opportunity Variables'!$D$23,0)</f>
        <v>10</v>
      </c>
      <c r="N95" s="11">
        <f>IF((VLOOKUP($B95,'UGR-6'!$B$70:$H$114,7,FALSE)="H"),'[1]Opportunity Variables'!$D$24,0)+IF((VLOOKUP($B95,'UGR-6'!$B$70:$H$114,7,FALSE)="M"),'[1]Opportunity Variables'!$D$25,0)+IF((VLOOKUP($B95,'UGR-6'!$B$70:$H$114,7,FALSE)="L"),'[1]Opportunity Variables'!$D$23,0)</f>
        <v>5</v>
      </c>
      <c r="V95"/>
    </row>
    <row r="96" spans="1:22" ht="14.5" x14ac:dyDescent="0.35">
      <c r="A96" s="108"/>
      <c r="B96" s="109">
        <v>22</v>
      </c>
      <c r="C96" s="267" t="s">
        <v>100</v>
      </c>
      <c r="D96" s="267"/>
      <c r="E96" s="267"/>
      <c r="F96" s="268"/>
      <c r="G96" s="117" t="s">
        <v>16</v>
      </c>
      <c r="H96" s="117" t="s">
        <v>16</v>
      </c>
      <c r="I96" s="200"/>
      <c r="J96" s="200"/>
      <c r="K96" s="286"/>
      <c r="L96" s="98">
        <f>SUMIF('[1]Limiting Factor Calculator'!$GD$6:$GD$196,$B96,'[1]Limiting Factor Calculator'!$GO$6:$GO$196)</f>
        <v>5</v>
      </c>
      <c r="M96" s="11">
        <f>IF((VLOOKUP($B96,'UGR-6'!$B$70:$H$114,6,FALSE)="H"),'[1]Opportunity Variables'!$D$21,0)+IF((VLOOKUP($B96,'UGR-6'!$B$70:$H$114,6,FALSE)="M"),'[1]Opportunity Variables'!$D$22,0)+IF((VLOOKUP($B96,'UGR-6'!$B$70:$H$114,6,FALSE)="L"),'[1]Opportunity Variables'!$D$23,0)</f>
        <v>10</v>
      </c>
      <c r="N96" s="11">
        <f>IF((VLOOKUP($B96,'UGR-6'!$B$70:$H$114,7,FALSE)="H"),'[1]Opportunity Variables'!$D$24,0)+IF((VLOOKUP($B96,'UGR-6'!$B$70:$H$114,7,FALSE)="M"),'[1]Opportunity Variables'!$D$25,0)+IF((VLOOKUP($B96,'UGR-6'!$B$70:$H$114,7,FALSE)="L"),'[1]Opportunity Variables'!$D$23,0)</f>
        <v>5</v>
      </c>
      <c r="O96"/>
      <c r="P96"/>
      <c r="Q96"/>
      <c r="R96"/>
      <c r="S96" s="125"/>
      <c r="T96" s="126"/>
      <c r="U96"/>
      <c r="V96"/>
    </row>
    <row r="97" spans="1:22" ht="15" thickBot="1" x14ac:dyDescent="0.4">
      <c r="A97" s="108"/>
      <c r="B97" s="112">
        <v>23</v>
      </c>
      <c r="C97" s="271" t="s">
        <v>101</v>
      </c>
      <c r="D97" s="271"/>
      <c r="E97" s="271"/>
      <c r="F97" s="272"/>
      <c r="G97" s="113" t="s">
        <v>16</v>
      </c>
      <c r="H97" s="113" t="s">
        <v>16</v>
      </c>
      <c r="I97" s="273"/>
      <c r="J97" s="273"/>
      <c r="K97" s="274"/>
      <c r="L97" s="98">
        <f>SUMIF('[1]Limiting Factor Calculator'!$GD$6:$GD$196,$B97,'[1]Limiting Factor Calculator'!$GO$6:$GO$196)</f>
        <v>3.3333333333333335</v>
      </c>
      <c r="M97" s="11">
        <f>IF((VLOOKUP($B97,'UGR-6'!$B$70:$H$114,6,FALSE)="H"),'[1]Opportunity Variables'!$D$21,0)+IF((VLOOKUP($B97,'UGR-6'!$B$70:$H$114,6,FALSE)="M"),'[1]Opportunity Variables'!$D$22,0)+IF((VLOOKUP($B97,'UGR-6'!$B$70:$H$114,6,FALSE)="L"),'[1]Opportunity Variables'!$D$23,0)</f>
        <v>10</v>
      </c>
      <c r="N97" s="11">
        <f>IF((VLOOKUP($B97,'UGR-6'!$B$70:$H$114,7,FALSE)="H"),'[1]Opportunity Variables'!$D$24,0)+IF((VLOOKUP($B97,'UGR-6'!$B$70:$H$114,7,FALSE)="M"),'[1]Opportunity Variables'!$D$25,0)+IF((VLOOKUP($B97,'UGR-6'!$B$70:$H$114,7,FALSE)="L"),'[1]Opportunity Variables'!$D$23,0)</f>
        <v>5</v>
      </c>
    </row>
    <row r="98" spans="1:22" ht="15" thickBot="1" x14ac:dyDescent="0.4">
      <c r="A98" s="99" t="s">
        <v>102</v>
      </c>
      <c r="B98" s="100"/>
      <c r="C98" s="100"/>
      <c r="D98" s="100"/>
      <c r="E98" s="100"/>
      <c r="F98" s="101"/>
      <c r="G98" s="102"/>
      <c r="H98" s="102"/>
      <c r="I98" s="103"/>
      <c r="J98" s="103"/>
      <c r="K98" s="104"/>
      <c r="L98" s="98">
        <f>SUMIF('[1]Limiting Factor Calculator'!$GD$6:$GD$196,$B98,'[1]Limiting Factor Calculator'!$GO$6:$GO$196)</f>
        <v>0</v>
      </c>
      <c r="M98" s="11" t="e">
        <f>IF((VLOOKUP($B98,'UGR-6'!$B$70:$H$114,6,FALSE)="H"),'[1]Opportunity Variables'!$D$21,0)+IF((VLOOKUP($B98,'UGR-6'!$B$70:$H$114,6,FALSE)="M"),'[1]Opportunity Variables'!$D$22,0)+IF((VLOOKUP($B98,'UGR-6'!$B$70:$H$114,6,FALSE)="L"),'[1]Opportunity Variables'!$D$23,0)</f>
        <v>#N/A</v>
      </c>
      <c r="N98" s="11" t="e">
        <f>IF((VLOOKUP($B98,'UGR-6'!$B$70:$H$114,7,FALSE)="H"),'[1]Opportunity Variables'!$D$24,0)+IF((VLOOKUP($B98,'UGR-6'!$B$70:$H$114,7,FALSE)="M"),'[1]Opportunity Variables'!$D$25,0)+IF((VLOOKUP($B98,'UGR-6'!$B$70:$H$114,7,FALSE)="L"),'[1]Opportunity Variables'!$D$23,0)</f>
        <v>#N/A</v>
      </c>
    </row>
    <row r="99" spans="1:22" s="129" customFormat="1" ht="15" thickBot="1" x14ac:dyDescent="0.4">
      <c r="A99" s="123"/>
      <c r="B99" s="127">
        <v>24</v>
      </c>
      <c r="C99" s="256" t="s">
        <v>103</v>
      </c>
      <c r="D99" s="256"/>
      <c r="E99" s="256"/>
      <c r="F99" s="257"/>
      <c r="G99" s="128" t="s">
        <v>15</v>
      </c>
      <c r="H99" s="128" t="s">
        <v>15</v>
      </c>
      <c r="I99" s="284" t="s">
        <v>104</v>
      </c>
      <c r="J99" s="284"/>
      <c r="K99" s="285"/>
      <c r="L99" s="98">
        <f>SUMIF('[1]Limiting Factor Calculator'!$GD$6:$GD$196,$B99,'[1]Limiting Factor Calculator'!$GO$6:$GO$196)</f>
        <v>5.333333333333333</v>
      </c>
      <c r="M99" s="11">
        <f>IF((VLOOKUP($B99,'UGR-6'!$B$70:$H$114,6,FALSE)="H"),'[1]Opportunity Variables'!$D$21,0)+IF((VLOOKUP($B99,'UGR-6'!$B$70:$H$114,6,FALSE)="M"),'[1]Opportunity Variables'!$D$22,0)+IF((VLOOKUP($B99,'UGR-6'!$B$70:$H$114,6,FALSE)="L"),'[1]Opportunity Variables'!$D$23,0)</f>
        <v>5</v>
      </c>
      <c r="N99" s="11">
        <f>IF((VLOOKUP($B99,'UGR-6'!$B$70:$H$114,7,FALSE)="H"),'[1]Opportunity Variables'!$D$24,0)+IF((VLOOKUP($B99,'UGR-6'!$B$70:$H$114,7,FALSE)="M"),'[1]Opportunity Variables'!$D$25,0)+IF((VLOOKUP($B99,'UGR-6'!$B$70:$H$114,7,FALSE)="L"),'[1]Opportunity Variables'!$D$23,0)</f>
        <v>2</v>
      </c>
    </row>
    <row r="100" spans="1:22" ht="15" thickBot="1" x14ac:dyDescent="0.4">
      <c r="A100" s="99" t="s">
        <v>105</v>
      </c>
      <c r="B100" s="100"/>
      <c r="C100" s="100"/>
      <c r="D100" s="100"/>
      <c r="E100" s="100"/>
      <c r="F100" s="101"/>
      <c r="G100" s="102"/>
      <c r="H100" s="102"/>
      <c r="I100" s="103"/>
      <c r="J100" s="103"/>
      <c r="K100" s="104"/>
      <c r="L100" s="98">
        <f>SUMIF('[1]Limiting Factor Calculator'!$GD$6:$GD$196,$B100,'[1]Limiting Factor Calculator'!$GO$6:$GO$196)</f>
        <v>0</v>
      </c>
      <c r="M100" s="11" t="e">
        <f>IF((VLOOKUP($B100,'UGR-6'!$B$70:$H$114,6,FALSE)="H"),'[1]Opportunity Variables'!$D$21,0)+IF((VLOOKUP($B100,'UGR-6'!$B$70:$H$114,6,FALSE)="M"),'[1]Opportunity Variables'!$D$22,0)+IF((VLOOKUP($B100,'UGR-6'!$B$70:$H$114,6,FALSE)="L"),'[1]Opportunity Variables'!$D$23,0)</f>
        <v>#N/A</v>
      </c>
      <c r="N100" s="11" t="e">
        <f>IF((VLOOKUP($B100,'UGR-6'!$B$70:$H$114,7,FALSE)="H"),'[1]Opportunity Variables'!$D$24,0)+IF((VLOOKUP($B100,'UGR-6'!$B$70:$H$114,7,FALSE)="M"),'[1]Opportunity Variables'!$D$25,0)+IF((VLOOKUP($B100,'UGR-6'!$B$70:$H$114,7,FALSE)="L"),'[1]Opportunity Variables'!$D$23,0)</f>
        <v>#N/A</v>
      </c>
    </row>
    <row r="101" spans="1:22" ht="14.5" x14ac:dyDescent="0.35">
      <c r="A101" s="123"/>
      <c r="B101" s="122">
        <v>25</v>
      </c>
      <c r="C101" s="275" t="s">
        <v>106</v>
      </c>
      <c r="D101" s="275"/>
      <c r="E101" s="275"/>
      <c r="F101" s="276"/>
      <c r="G101" s="124" t="s">
        <v>17</v>
      </c>
      <c r="H101" s="124" t="s">
        <v>17</v>
      </c>
      <c r="I101" s="280"/>
      <c r="J101" s="280"/>
      <c r="K101" s="281"/>
      <c r="L101" s="98">
        <f>SUMIF('[1]Limiting Factor Calculator'!$GD$6:$GD$196,$B101,'[1]Limiting Factor Calculator'!$GO$6:$GO$196)</f>
        <v>4.666666666666667</v>
      </c>
      <c r="M101" s="11">
        <f>IF((VLOOKUP($B101,'UGR-6'!$B$70:$H$114,6,FALSE)="H"),'[1]Opportunity Variables'!$D$21,0)+IF((VLOOKUP($B101,'UGR-6'!$B$70:$H$114,6,FALSE)="M"),'[1]Opportunity Variables'!$D$22,0)+IF((VLOOKUP($B101,'UGR-6'!$B$70:$H$114,6,FALSE)="L"),'[1]Opportunity Variables'!$D$23,0)</f>
        <v>0</v>
      </c>
      <c r="N101" s="11">
        <f>IF((VLOOKUP($B101,'UGR-6'!$B$70:$H$114,7,FALSE)="H"),'[1]Opportunity Variables'!$D$24,0)+IF((VLOOKUP($B101,'UGR-6'!$B$70:$H$114,7,FALSE)="M"),'[1]Opportunity Variables'!$D$25,0)+IF((VLOOKUP($B101,'UGR-6'!$B$70:$H$114,7,FALSE)="L"),'[1]Opportunity Variables'!$D$23,0)</f>
        <v>0</v>
      </c>
    </row>
    <row r="102" spans="1:22" ht="14.5" x14ac:dyDescent="0.35">
      <c r="A102" s="108"/>
      <c r="B102" s="109">
        <v>26</v>
      </c>
      <c r="C102" s="267" t="s">
        <v>107</v>
      </c>
      <c r="D102" s="267"/>
      <c r="E102" s="267"/>
      <c r="F102" s="268"/>
      <c r="G102" s="111" t="s">
        <v>15</v>
      </c>
      <c r="H102" s="111" t="s">
        <v>15</v>
      </c>
      <c r="I102" s="269"/>
      <c r="J102" s="269"/>
      <c r="K102" s="270"/>
      <c r="L102" s="98">
        <f>SUMIF('[1]Limiting Factor Calculator'!$GD$6:$GD$196,$B102,'[1]Limiting Factor Calculator'!$GO$6:$GO$196)</f>
        <v>3.9999999999999996</v>
      </c>
      <c r="M102" s="11">
        <f>IF((VLOOKUP($B102,'UGR-6'!$B$70:$H$114,6,FALSE)="H"),'[1]Opportunity Variables'!$D$21,0)+IF((VLOOKUP($B102,'UGR-6'!$B$70:$H$114,6,FALSE)="M"),'[1]Opportunity Variables'!$D$22,0)+IF((VLOOKUP($B102,'UGR-6'!$B$70:$H$114,6,FALSE)="L"),'[1]Opportunity Variables'!$D$23,0)</f>
        <v>5</v>
      </c>
      <c r="N102" s="11">
        <f>IF((VLOOKUP($B102,'UGR-6'!$B$70:$H$114,7,FALSE)="H"),'[1]Opportunity Variables'!$D$24,0)+IF((VLOOKUP($B102,'UGR-6'!$B$70:$H$114,7,FALSE)="M"),'[1]Opportunity Variables'!$D$25,0)+IF((VLOOKUP($B102,'UGR-6'!$B$70:$H$114,7,FALSE)="L"),'[1]Opportunity Variables'!$D$23,0)</f>
        <v>2</v>
      </c>
    </row>
    <row r="103" spans="1:22" ht="15" thickBot="1" x14ac:dyDescent="0.4">
      <c r="A103" s="108"/>
      <c r="B103" s="112">
        <v>27</v>
      </c>
      <c r="C103" s="271" t="s">
        <v>108</v>
      </c>
      <c r="D103" s="271"/>
      <c r="E103" s="271"/>
      <c r="F103" s="272"/>
      <c r="G103" s="97" t="s">
        <v>16</v>
      </c>
      <c r="H103" s="97" t="s">
        <v>16</v>
      </c>
      <c r="I103" s="273"/>
      <c r="J103" s="273"/>
      <c r="K103" s="274"/>
      <c r="L103" s="98">
        <f>SUMIF('[1]Limiting Factor Calculator'!$GD$6:$GD$196,$B103,'[1]Limiting Factor Calculator'!$GO$6:$GO$196)</f>
        <v>7.3333333333333339</v>
      </c>
      <c r="M103" s="11">
        <f>IF((VLOOKUP($B103,'UGR-6'!$B$70:$H$114,6,FALSE)="H"),'[1]Opportunity Variables'!$D$21,0)+IF((VLOOKUP($B103,'UGR-6'!$B$70:$H$114,6,FALSE)="M"),'[1]Opportunity Variables'!$D$22,0)+IF((VLOOKUP($B103,'UGR-6'!$B$70:$H$114,6,FALSE)="L"),'[1]Opportunity Variables'!$D$23,0)</f>
        <v>10</v>
      </c>
      <c r="N103" s="11">
        <f>IF((VLOOKUP($B103,'UGR-6'!$B$70:$H$114,7,FALSE)="H"),'[1]Opportunity Variables'!$D$24,0)+IF((VLOOKUP($B103,'UGR-6'!$B$70:$H$114,7,FALSE)="M"),'[1]Opportunity Variables'!$D$25,0)+IF((VLOOKUP($B103,'UGR-6'!$B$70:$H$114,7,FALSE)="L"),'[1]Opportunity Variables'!$D$23,0)</f>
        <v>5</v>
      </c>
    </row>
    <row r="104" spans="1:22" ht="15" thickBot="1" x14ac:dyDescent="0.4">
      <c r="A104" s="99" t="s">
        <v>109</v>
      </c>
      <c r="B104" s="100"/>
      <c r="C104" s="100"/>
      <c r="D104" s="100"/>
      <c r="E104" s="100"/>
      <c r="F104" s="101"/>
      <c r="G104" s="102"/>
      <c r="H104" s="102"/>
      <c r="I104" s="103"/>
      <c r="J104" s="103"/>
      <c r="K104" s="104"/>
      <c r="L104" s="98">
        <f>SUMIF('[1]Limiting Factor Calculator'!$GD$6:$GD$196,$B104,'[1]Limiting Factor Calculator'!$GO$6:$GO$196)</f>
        <v>0</v>
      </c>
      <c r="M104" s="11" t="e">
        <f>IF((VLOOKUP($B104,'UGR-6'!$B$70:$H$114,6,FALSE)="H"),'[1]Opportunity Variables'!$D$21,0)+IF((VLOOKUP($B104,'UGR-6'!$B$70:$H$114,6,FALSE)="M"),'[1]Opportunity Variables'!$D$22,0)+IF((VLOOKUP($B104,'UGR-6'!$B$70:$H$114,6,FALSE)="L"),'[1]Opportunity Variables'!$D$23,0)</f>
        <v>#N/A</v>
      </c>
      <c r="N104" s="11" t="e">
        <f>IF((VLOOKUP($B104,'UGR-6'!$B$70:$H$114,7,FALSE)="H"),'[1]Opportunity Variables'!$D$24,0)+IF((VLOOKUP($B104,'UGR-6'!$B$70:$H$114,7,FALSE)="M"),'[1]Opportunity Variables'!$D$25,0)+IF((VLOOKUP($B104,'UGR-6'!$B$70:$H$114,7,FALSE)="L"),'[1]Opportunity Variables'!$D$23,0)</f>
        <v>#N/A</v>
      </c>
    </row>
    <row r="105" spans="1:22" ht="14.5" x14ac:dyDescent="0.35">
      <c r="A105" s="123"/>
      <c r="B105" s="122">
        <v>28</v>
      </c>
      <c r="C105" s="275" t="s">
        <v>110</v>
      </c>
      <c r="D105" s="275"/>
      <c r="E105" s="275"/>
      <c r="F105" s="276"/>
      <c r="G105" s="130" t="s">
        <v>16</v>
      </c>
      <c r="H105" s="130" t="s">
        <v>16</v>
      </c>
      <c r="I105" s="280"/>
      <c r="J105" s="280"/>
      <c r="K105" s="281"/>
      <c r="L105" s="98">
        <f>SUMIF('[1]Limiting Factor Calculator'!$GD$6:$GD$196,$B105,'[1]Limiting Factor Calculator'!$GO$6:$GO$196)</f>
        <v>10.333333333333334</v>
      </c>
      <c r="M105" s="11">
        <f>IF((VLOOKUP($B105,'UGR-6'!$B$70:$H$114,6,FALSE)="H"),'[1]Opportunity Variables'!$D$21,0)+IF((VLOOKUP($B105,'UGR-6'!$B$70:$H$114,6,FALSE)="M"),'[1]Opportunity Variables'!$D$22,0)+IF((VLOOKUP($B105,'UGR-6'!$B$70:$H$114,6,FALSE)="L"),'[1]Opportunity Variables'!$D$23,0)</f>
        <v>10</v>
      </c>
      <c r="N105" s="11">
        <f>IF((VLOOKUP($B105,'UGR-6'!$B$70:$H$114,7,FALSE)="H"),'[1]Opportunity Variables'!$D$24,0)+IF((VLOOKUP($B105,'UGR-6'!$B$70:$H$114,7,FALSE)="M"),'[1]Opportunity Variables'!$D$25,0)+IF((VLOOKUP($B105,'UGR-6'!$B$70:$H$114,7,FALSE)="L"),'[1]Opportunity Variables'!$D$23,0)</f>
        <v>5</v>
      </c>
    </row>
    <row r="106" spans="1:22" ht="15" thickBot="1" x14ac:dyDescent="0.4">
      <c r="A106" s="108"/>
      <c r="B106" s="131">
        <v>29</v>
      </c>
      <c r="C106" s="271" t="s">
        <v>111</v>
      </c>
      <c r="D106" s="271"/>
      <c r="E106" s="271"/>
      <c r="F106" s="272"/>
      <c r="G106" s="113" t="s">
        <v>16</v>
      </c>
      <c r="H106" s="113" t="s">
        <v>16</v>
      </c>
      <c r="I106" s="273"/>
      <c r="J106" s="273"/>
      <c r="K106" s="274"/>
      <c r="L106" s="98">
        <f>SUMIF('[1]Limiting Factor Calculator'!$GD$6:$GD$196,$B106,'[1]Limiting Factor Calculator'!$GO$6:$GO$196)</f>
        <v>9.6666666666666661</v>
      </c>
      <c r="M106" s="11">
        <f>IF((VLOOKUP($B106,'UGR-6'!$B$70:$H$114,6,FALSE)="H"),'[1]Opportunity Variables'!$D$21,0)+IF((VLOOKUP($B106,'UGR-6'!$B$70:$H$114,6,FALSE)="M"),'[1]Opportunity Variables'!$D$22,0)+IF((VLOOKUP($B106,'UGR-6'!$B$70:$H$114,6,FALSE)="L"),'[1]Opportunity Variables'!$D$23,0)</f>
        <v>10</v>
      </c>
      <c r="N106" s="11">
        <f>IF((VLOOKUP($B106,'UGR-6'!$B$70:$H$114,7,FALSE)="H"),'[1]Opportunity Variables'!$D$24,0)+IF((VLOOKUP($B106,'UGR-6'!$B$70:$H$114,7,FALSE)="M"),'[1]Opportunity Variables'!$D$25,0)+IF((VLOOKUP($B106,'UGR-6'!$B$70:$H$114,7,FALSE)="L"),'[1]Opportunity Variables'!$D$23,0)</f>
        <v>5</v>
      </c>
    </row>
    <row r="107" spans="1:22" ht="15" thickBot="1" x14ac:dyDescent="0.4">
      <c r="A107" s="99" t="s">
        <v>112</v>
      </c>
      <c r="B107" s="100"/>
      <c r="C107" s="100"/>
      <c r="D107" s="100"/>
      <c r="E107" s="100"/>
      <c r="F107" s="101"/>
      <c r="G107" s="102"/>
      <c r="H107" s="102"/>
      <c r="I107" s="103"/>
      <c r="J107" s="103"/>
      <c r="K107" s="104"/>
      <c r="L107" s="98">
        <f>SUMIF('[1]Limiting Factor Calculator'!$GD$6:$GD$196,$B107,'[1]Limiting Factor Calculator'!$GO$6:$GO$196)</f>
        <v>0</v>
      </c>
      <c r="M107" s="11" t="e">
        <f>IF((VLOOKUP($B107,'UGR-6'!$B$70:$H$114,6,FALSE)="H"),'[1]Opportunity Variables'!$D$21,0)+IF((VLOOKUP($B107,'UGR-6'!$B$70:$H$114,6,FALSE)="M"),'[1]Opportunity Variables'!$D$22,0)+IF((VLOOKUP($B107,'UGR-6'!$B$70:$H$114,6,FALSE)="L"),'[1]Opportunity Variables'!$D$23,0)</f>
        <v>#N/A</v>
      </c>
      <c r="N107" s="11" t="e">
        <f>IF((VLOOKUP($B107,'UGR-6'!$B$70:$H$114,7,FALSE)="H"),'[1]Opportunity Variables'!$D$24,0)+IF((VLOOKUP($B107,'UGR-6'!$B$70:$H$114,7,FALSE)="M"),'[1]Opportunity Variables'!$D$25,0)+IF((VLOOKUP($B107,'UGR-6'!$B$70:$H$114,7,FALSE)="L"),'[1]Opportunity Variables'!$D$23,0)</f>
        <v>#N/A</v>
      </c>
    </row>
    <row r="108" spans="1:22" ht="14.5" x14ac:dyDescent="0.35">
      <c r="A108" s="123"/>
      <c r="B108" s="122">
        <v>30</v>
      </c>
      <c r="C108" s="275" t="s">
        <v>113</v>
      </c>
      <c r="D108" s="275"/>
      <c r="E108" s="275"/>
      <c r="F108" s="276"/>
      <c r="G108" s="107" t="s">
        <v>16</v>
      </c>
      <c r="H108" s="107" t="s">
        <v>16</v>
      </c>
      <c r="I108" s="287"/>
      <c r="J108" s="287"/>
      <c r="K108" s="288"/>
      <c r="L108" s="98">
        <f>SUMIF('[1]Limiting Factor Calculator'!$GD$6:$GD$196,$B108,'[1]Limiting Factor Calculator'!$GO$6:$GO$196)</f>
        <v>4.6666666666666661</v>
      </c>
      <c r="M108" s="11">
        <f>IF((VLOOKUP($B108,'UGR-6'!$B$70:$H$114,6,FALSE)="H"),'[1]Opportunity Variables'!$D$21,0)+IF((VLOOKUP($B108,'UGR-6'!$B$70:$H$114,6,FALSE)="M"),'[1]Opportunity Variables'!$D$22,0)+IF((VLOOKUP($B108,'UGR-6'!$B$70:$H$114,6,FALSE)="L"),'[1]Opportunity Variables'!$D$23,0)</f>
        <v>10</v>
      </c>
      <c r="N108" s="11">
        <f>IF((VLOOKUP($B108,'UGR-6'!$B$70:$H$114,7,FALSE)="H"),'[1]Opportunity Variables'!$D$24,0)+IF((VLOOKUP($B108,'UGR-6'!$B$70:$H$114,7,FALSE)="M"),'[1]Opportunity Variables'!$D$25,0)+IF((VLOOKUP($B108,'UGR-6'!$B$70:$H$114,7,FALSE)="L"),'[1]Opportunity Variables'!$D$23,0)</f>
        <v>5</v>
      </c>
    </row>
    <row r="109" spans="1:22" ht="14.5" x14ac:dyDescent="0.35">
      <c r="A109" s="108"/>
      <c r="B109" s="109">
        <v>31</v>
      </c>
      <c r="C109" s="267" t="s">
        <v>114</v>
      </c>
      <c r="D109" s="267"/>
      <c r="E109" s="267"/>
      <c r="F109" s="268"/>
      <c r="G109" s="117" t="s">
        <v>16</v>
      </c>
      <c r="H109" s="117" t="s">
        <v>16</v>
      </c>
      <c r="I109" s="269"/>
      <c r="J109" s="269"/>
      <c r="K109" s="270"/>
      <c r="L109" s="98">
        <f>SUMIF('[1]Limiting Factor Calculator'!$GD$6:$GD$196,$B109,'[1]Limiting Factor Calculator'!$GO$6:$GO$196)</f>
        <v>5</v>
      </c>
      <c r="M109" s="11">
        <f>IF((VLOOKUP($B109,'UGR-6'!$B$70:$H$114,6,FALSE)="H"),'[1]Opportunity Variables'!$D$21,0)+IF((VLOOKUP($B109,'UGR-6'!$B$70:$H$114,6,FALSE)="M"),'[1]Opportunity Variables'!$D$22,0)+IF((VLOOKUP($B109,'UGR-6'!$B$70:$H$114,6,FALSE)="L"),'[1]Opportunity Variables'!$D$23,0)</f>
        <v>10</v>
      </c>
      <c r="N109" s="11">
        <f>IF((VLOOKUP($B109,'UGR-6'!$B$70:$H$114,7,FALSE)="H"),'[1]Opportunity Variables'!$D$24,0)+IF((VLOOKUP($B109,'UGR-6'!$B$70:$H$114,7,FALSE)="M"),'[1]Opportunity Variables'!$D$25,0)+IF((VLOOKUP($B109,'UGR-6'!$B$70:$H$114,7,FALSE)="L"),'[1]Opportunity Variables'!$D$23,0)</f>
        <v>5</v>
      </c>
    </row>
    <row r="110" spans="1:22" ht="14.5" x14ac:dyDescent="0.35">
      <c r="A110" s="108"/>
      <c r="B110" s="109">
        <v>32</v>
      </c>
      <c r="C110" s="267" t="s">
        <v>115</v>
      </c>
      <c r="D110" s="267"/>
      <c r="E110" s="267"/>
      <c r="F110" s="268"/>
      <c r="G110" s="110" t="s">
        <v>16</v>
      </c>
      <c r="H110" s="110" t="s">
        <v>16</v>
      </c>
      <c r="I110" s="269"/>
      <c r="J110" s="269"/>
      <c r="K110" s="270"/>
      <c r="L110" s="98">
        <f>SUMIF('[1]Limiting Factor Calculator'!$GD$6:$GD$196,$B110,'[1]Limiting Factor Calculator'!$GO$6:$GO$196)</f>
        <v>5.333333333333333</v>
      </c>
      <c r="M110" s="11">
        <f>IF((VLOOKUP($B110,'UGR-6'!$B$70:$H$114,6,FALSE)="H"),'[1]Opportunity Variables'!$D$21,0)+IF((VLOOKUP($B110,'UGR-6'!$B$70:$H$114,6,FALSE)="M"),'[1]Opportunity Variables'!$D$22,0)+IF((VLOOKUP($B110,'UGR-6'!$B$70:$H$114,6,FALSE)="L"),'[1]Opportunity Variables'!$D$23,0)</f>
        <v>10</v>
      </c>
      <c r="N110" s="11">
        <f>IF((VLOOKUP($B110,'UGR-6'!$B$70:$H$114,7,FALSE)="H"),'[1]Opportunity Variables'!$D$24,0)+IF((VLOOKUP($B110,'UGR-6'!$B$70:$H$114,7,FALSE)="M"),'[1]Opportunity Variables'!$D$25,0)+IF((VLOOKUP($B110,'UGR-6'!$B$70:$H$114,7,FALSE)="L"),'[1]Opportunity Variables'!$D$23,0)</f>
        <v>5</v>
      </c>
    </row>
    <row r="111" spans="1:22" ht="14.5" x14ac:dyDescent="0.35">
      <c r="A111" s="108"/>
      <c r="B111" s="109">
        <v>33</v>
      </c>
      <c r="C111" s="267" t="s">
        <v>116</v>
      </c>
      <c r="D111" s="267"/>
      <c r="E111" s="267"/>
      <c r="F111" s="268"/>
      <c r="G111" s="110" t="s">
        <v>15</v>
      </c>
      <c r="H111" s="110" t="s">
        <v>15</v>
      </c>
      <c r="I111" s="269"/>
      <c r="J111" s="269"/>
      <c r="K111" s="270"/>
      <c r="L111" s="98">
        <f>SUMIF('[1]Limiting Factor Calculator'!$GD$6:$GD$196,$B111,'[1]Limiting Factor Calculator'!$GO$6:$GO$196)</f>
        <v>3.333333333333333</v>
      </c>
      <c r="M111" s="11">
        <f>IF((VLOOKUP($B111,'UGR-6'!$B$70:$H$114,6,FALSE)="H"),'[1]Opportunity Variables'!$D$21,0)+IF((VLOOKUP($B111,'UGR-6'!$B$70:$H$114,6,FALSE)="M"),'[1]Opportunity Variables'!$D$22,0)+IF((VLOOKUP($B111,'UGR-6'!$B$70:$H$114,6,FALSE)="L"),'[1]Opportunity Variables'!$D$23,0)</f>
        <v>5</v>
      </c>
      <c r="N111" s="11">
        <f>IF((VLOOKUP($B111,'UGR-6'!$B$70:$H$114,7,FALSE)="H"),'[1]Opportunity Variables'!$D$24,0)+IF((VLOOKUP($B111,'UGR-6'!$B$70:$H$114,7,FALSE)="M"),'[1]Opportunity Variables'!$D$25,0)+IF((VLOOKUP($B111,'UGR-6'!$B$70:$H$114,7,FALSE)="L"),'[1]Opportunity Variables'!$D$23,0)</f>
        <v>2</v>
      </c>
    </row>
    <row r="112" spans="1:22" ht="14.5" x14ac:dyDescent="0.35">
      <c r="A112" s="108"/>
      <c r="B112" s="109">
        <v>34</v>
      </c>
      <c r="C112" s="267" t="s">
        <v>117</v>
      </c>
      <c r="D112" s="267"/>
      <c r="E112" s="267"/>
      <c r="F112" s="268"/>
      <c r="G112" s="117" t="s">
        <v>17</v>
      </c>
      <c r="H112" s="117" t="s">
        <v>15</v>
      </c>
      <c r="I112" s="269" t="s">
        <v>118</v>
      </c>
      <c r="J112" s="269"/>
      <c r="K112" s="270"/>
      <c r="L112" s="98">
        <f>SUMIF('[1]Limiting Factor Calculator'!$GD$6:$GD$196,$B112,'[1]Limiting Factor Calculator'!$GO$6:$GO$196)</f>
        <v>0.66666666666666663</v>
      </c>
      <c r="M112" s="11">
        <f>IF((VLOOKUP($B112,'UGR-6'!$B$70:$H$114,6,FALSE)="H"),'[1]Opportunity Variables'!$D$21,0)+IF((VLOOKUP($B112,'UGR-6'!$B$70:$H$114,6,FALSE)="M"),'[1]Opportunity Variables'!$D$22,0)+IF((VLOOKUP($B112,'UGR-6'!$B$70:$H$114,6,FALSE)="L"),'[1]Opportunity Variables'!$D$23,0)</f>
        <v>0</v>
      </c>
      <c r="N112" s="11">
        <f>IF((VLOOKUP($B112,'UGR-6'!$B$70:$H$114,7,FALSE)="H"),'[1]Opportunity Variables'!$D$24,0)+IF((VLOOKUP($B112,'UGR-6'!$B$70:$H$114,7,FALSE)="M"),'[1]Opportunity Variables'!$D$25,0)+IF((VLOOKUP($B112,'UGR-6'!$B$70:$H$114,7,FALSE)="L"),'[1]Opportunity Variables'!$D$23,0)</f>
        <v>2</v>
      </c>
      <c r="V112" s="59" t="s">
        <v>119</v>
      </c>
    </row>
    <row r="113" spans="1:14" ht="14.5" x14ac:dyDescent="0.35">
      <c r="A113" s="108"/>
      <c r="B113" s="109">
        <v>35</v>
      </c>
      <c r="C113" s="267" t="s">
        <v>120</v>
      </c>
      <c r="D113" s="267"/>
      <c r="E113" s="267"/>
      <c r="F113" s="268"/>
      <c r="G113" s="110" t="s">
        <v>16</v>
      </c>
      <c r="H113" s="110" t="s">
        <v>16</v>
      </c>
      <c r="I113" s="200" t="s">
        <v>121</v>
      </c>
      <c r="J113" s="200"/>
      <c r="K113" s="286"/>
      <c r="L113" s="98">
        <f>SUMIF('[1]Limiting Factor Calculator'!$GD$6:$GD$196,$B113,'[1]Limiting Factor Calculator'!$GO$6:$GO$196)</f>
        <v>1.3333333333333333</v>
      </c>
      <c r="M113" s="11">
        <f>IF((VLOOKUP($B113,'UGR-6'!$B$70:$H$114,6,FALSE)="H"),'[1]Opportunity Variables'!$D$21,0)+IF((VLOOKUP($B113,'UGR-6'!$B$70:$H$114,6,FALSE)="M"),'[1]Opportunity Variables'!$D$22,0)+IF((VLOOKUP($B113,'UGR-6'!$B$70:$H$114,6,FALSE)="L"),'[1]Opportunity Variables'!$D$23,0)</f>
        <v>10</v>
      </c>
      <c r="N113" s="11">
        <f>IF((VLOOKUP($B113,'UGR-6'!$B$70:$H$114,7,FALSE)="H"),'[1]Opportunity Variables'!$D$24,0)+IF((VLOOKUP($B113,'UGR-6'!$B$70:$H$114,7,FALSE)="M"),'[1]Opportunity Variables'!$D$25,0)+IF((VLOOKUP($B113,'UGR-6'!$B$70:$H$114,7,FALSE)="L"),'[1]Opportunity Variables'!$D$23,0)</f>
        <v>5</v>
      </c>
    </row>
    <row r="114" spans="1:14" ht="15" thickBot="1" x14ac:dyDescent="0.4">
      <c r="A114" s="132"/>
      <c r="B114" s="133">
        <v>36</v>
      </c>
      <c r="C114" s="289" t="s">
        <v>122</v>
      </c>
      <c r="D114" s="289"/>
      <c r="E114" s="289"/>
      <c r="F114" s="290"/>
      <c r="G114" s="134" t="s">
        <v>16</v>
      </c>
      <c r="H114" s="134" t="s">
        <v>16</v>
      </c>
      <c r="I114" s="291"/>
      <c r="J114" s="291"/>
      <c r="K114" s="292"/>
      <c r="L114" s="98">
        <f>SUMIF('[1]Limiting Factor Calculator'!$GD$6:$GD$196,$B114,'[1]Limiting Factor Calculator'!$GO$6:$GO$196)</f>
        <v>1.3333333333333333</v>
      </c>
      <c r="M114" s="11">
        <f>IF((VLOOKUP($B114,'UGR-6'!$B$70:$H$114,6,FALSE)="H"),'[1]Opportunity Variables'!$D$21,0)+IF((VLOOKUP($B114,'UGR-6'!$B$70:$H$114,6,FALSE)="M"),'[1]Opportunity Variables'!$D$22,0)+IF((VLOOKUP($B114,'UGR-6'!$B$70:$H$114,6,FALSE)="L"),'[1]Opportunity Variables'!$D$23,0)</f>
        <v>10</v>
      </c>
      <c r="N114" s="11">
        <f>IF((VLOOKUP($B114,'UGR-6'!$B$70:$H$114,7,FALSE)="H"),'[1]Opportunity Variables'!$D$24,0)+IF((VLOOKUP($B114,'UGR-6'!$B$70:$H$114,7,FALSE)="M"),'[1]Opportunity Variables'!$D$25,0)+IF((VLOOKUP($B114,'UGR-6'!$B$70:$H$114,7,FALSE)="L"),'[1]Opportunity Variables'!$D$23,0)</f>
        <v>5</v>
      </c>
    </row>
    <row r="115" spans="1:14" ht="15" thickBot="1" x14ac:dyDescent="0.4"/>
    <row r="116" spans="1:14" ht="24" thickBot="1" x14ac:dyDescent="0.6">
      <c r="A116" s="293" t="s">
        <v>123</v>
      </c>
      <c r="B116" s="294"/>
      <c r="C116" s="294"/>
      <c r="D116" s="294"/>
      <c r="E116" s="294"/>
      <c r="F116" s="294"/>
      <c r="G116" s="294"/>
      <c r="H116" s="294"/>
      <c r="I116" s="294"/>
      <c r="J116" s="294"/>
      <c r="K116" s="295"/>
    </row>
    <row r="117" spans="1:14" ht="15.5" x14ac:dyDescent="0.35">
      <c r="A117" s="135" t="s">
        <v>124</v>
      </c>
      <c r="B117" s="136"/>
      <c r="C117" s="137"/>
      <c r="D117" s="137"/>
      <c r="E117" s="137"/>
      <c r="F117" s="137"/>
      <c r="G117" s="137"/>
      <c r="H117" s="137"/>
      <c r="I117" s="137"/>
      <c r="J117" s="137"/>
      <c r="K117" s="138"/>
    </row>
    <row r="118" spans="1:14" ht="15.5" x14ac:dyDescent="0.35">
      <c r="A118" s="139" t="s">
        <v>125</v>
      </c>
      <c r="B118" s="140"/>
      <c r="C118" s="141"/>
      <c r="D118" s="141"/>
      <c r="E118" s="141"/>
      <c r="F118" s="141"/>
      <c r="G118" s="141"/>
      <c r="H118" s="141"/>
      <c r="I118" s="141"/>
      <c r="J118" s="141"/>
      <c r="K118" s="142"/>
    </row>
    <row r="119" spans="1:14" ht="15.5" x14ac:dyDescent="0.35">
      <c r="A119" s="143" t="s">
        <v>126</v>
      </c>
      <c r="B119" s="141"/>
      <c r="C119" s="144" t="s">
        <v>127</v>
      </c>
      <c r="D119" s="144"/>
      <c r="E119" s="141"/>
      <c r="F119" s="141"/>
      <c r="G119" s="141"/>
      <c r="H119" s="141"/>
      <c r="I119" s="141"/>
      <c r="J119" s="141"/>
      <c r="K119" s="142"/>
    </row>
    <row r="120" spans="1:14" ht="15.5" x14ac:dyDescent="0.35">
      <c r="A120" s="143" t="s">
        <v>128</v>
      </c>
      <c r="B120" s="141"/>
      <c r="C120" s="144" t="s">
        <v>129</v>
      </c>
      <c r="D120" s="144"/>
      <c r="E120" s="141"/>
      <c r="F120" s="141"/>
      <c r="G120" s="141"/>
      <c r="H120" s="141"/>
      <c r="I120" s="141"/>
      <c r="J120" s="141"/>
      <c r="K120" s="142"/>
    </row>
    <row r="121" spans="1:14" ht="15.5" x14ac:dyDescent="0.35">
      <c r="A121" s="143" t="s">
        <v>130</v>
      </c>
      <c r="B121" s="141"/>
      <c r="C121" s="145" t="s">
        <v>131</v>
      </c>
      <c r="D121" s="145"/>
      <c r="E121" s="141"/>
      <c r="F121" s="141"/>
      <c r="G121" s="141"/>
      <c r="H121" s="141"/>
      <c r="I121" s="141"/>
      <c r="J121" s="141"/>
      <c r="K121" s="142"/>
    </row>
    <row r="122" spans="1:14" ht="15.5" x14ac:dyDescent="0.35">
      <c r="A122" s="146"/>
      <c r="B122" s="145"/>
      <c r="C122" s="141"/>
      <c r="D122" s="141"/>
      <c r="E122" s="141"/>
      <c r="F122" s="141"/>
      <c r="G122" s="141"/>
      <c r="H122" s="141"/>
      <c r="I122" s="141"/>
      <c r="J122" s="141"/>
      <c r="K122" s="142"/>
    </row>
    <row r="123" spans="1:14" ht="15.5" x14ac:dyDescent="0.35">
      <c r="A123" s="147" t="s">
        <v>132</v>
      </c>
      <c r="B123" s="148"/>
      <c r="C123" s="141"/>
      <c r="D123" s="141"/>
      <c r="E123" s="141"/>
      <c r="F123" s="141"/>
      <c r="G123" s="141"/>
      <c r="H123" s="141"/>
      <c r="I123" s="141"/>
      <c r="J123" s="141"/>
      <c r="K123" s="142"/>
    </row>
    <row r="124" spans="1:14" ht="15.5" x14ac:dyDescent="0.35">
      <c r="A124" s="139" t="s">
        <v>133</v>
      </c>
      <c r="B124" s="140"/>
      <c r="C124" s="141"/>
      <c r="D124" s="141"/>
      <c r="E124" s="141"/>
      <c r="F124" s="141"/>
      <c r="G124" s="141"/>
      <c r="H124" s="141"/>
      <c r="I124" s="141"/>
      <c r="J124" s="141"/>
      <c r="K124" s="142"/>
    </row>
    <row r="125" spans="1:14" ht="15.5" x14ac:dyDescent="0.35">
      <c r="A125" s="143" t="s">
        <v>126</v>
      </c>
      <c r="B125" s="141"/>
      <c r="C125" s="144" t="s">
        <v>134</v>
      </c>
      <c r="D125" s="144"/>
      <c r="E125" s="141"/>
      <c r="F125" s="141"/>
      <c r="G125" s="141"/>
      <c r="H125" s="141"/>
      <c r="I125" s="141"/>
      <c r="J125" s="141"/>
      <c r="K125" s="142"/>
    </row>
    <row r="126" spans="1:14" ht="15.5" x14ac:dyDescent="0.35">
      <c r="A126" s="143" t="s">
        <v>128</v>
      </c>
      <c r="B126" s="141"/>
      <c r="C126" s="144" t="s">
        <v>135</v>
      </c>
      <c r="D126" s="144"/>
      <c r="E126" s="141"/>
      <c r="F126" s="141"/>
      <c r="G126" s="141"/>
      <c r="H126" s="141"/>
      <c r="I126" s="141"/>
      <c r="J126" s="141"/>
      <c r="K126" s="142"/>
    </row>
    <row r="127" spans="1:14" ht="15.5" x14ac:dyDescent="0.35">
      <c r="A127" s="143" t="s">
        <v>130</v>
      </c>
      <c r="B127" s="141"/>
      <c r="C127" s="145" t="s">
        <v>136</v>
      </c>
      <c r="D127" s="145"/>
      <c r="E127" s="141"/>
      <c r="F127" s="141"/>
      <c r="G127" s="141"/>
      <c r="H127" s="141"/>
      <c r="I127" s="141"/>
      <c r="J127" s="141"/>
      <c r="K127" s="142"/>
    </row>
    <row r="128" spans="1:14" ht="15.5" x14ac:dyDescent="0.35">
      <c r="A128" s="146"/>
      <c r="B128" s="145"/>
      <c r="C128" s="141"/>
      <c r="D128" s="141"/>
      <c r="E128" s="141"/>
      <c r="F128" s="141"/>
      <c r="G128" s="141"/>
      <c r="H128" s="141"/>
      <c r="I128" s="141"/>
      <c r="J128" s="141"/>
      <c r="K128" s="142"/>
    </row>
    <row r="129" spans="1:11" ht="15.5" x14ac:dyDescent="0.35">
      <c r="A129" s="147" t="s">
        <v>137</v>
      </c>
      <c r="B129" s="148"/>
      <c r="C129" s="141"/>
      <c r="D129" s="141"/>
      <c r="E129" s="141"/>
      <c r="F129" s="141"/>
      <c r="G129" s="141"/>
      <c r="H129" s="141"/>
      <c r="I129" s="141"/>
      <c r="J129" s="141"/>
      <c r="K129" s="142"/>
    </row>
    <row r="130" spans="1:11" ht="15.5" x14ac:dyDescent="0.35">
      <c r="A130" s="149" t="s">
        <v>138</v>
      </c>
      <c r="B130" s="150"/>
      <c r="C130" s="141"/>
      <c r="D130" s="141"/>
      <c r="E130" s="141"/>
      <c r="F130" s="141"/>
      <c r="G130" s="141"/>
      <c r="H130" s="141"/>
      <c r="I130" s="141"/>
      <c r="J130" s="141"/>
      <c r="K130" s="142"/>
    </row>
    <row r="131" spans="1:11" ht="15.5" x14ac:dyDescent="0.35">
      <c r="A131" s="143" t="s">
        <v>126</v>
      </c>
      <c r="B131" s="141"/>
      <c r="C131" s="145" t="s">
        <v>139</v>
      </c>
      <c r="D131" s="145"/>
      <c r="E131" s="141"/>
      <c r="F131" s="141"/>
      <c r="G131" s="141"/>
      <c r="H131" s="141"/>
      <c r="I131" s="141"/>
      <c r="J131" s="141"/>
      <c r="K131" s="142"/>
    </row>
    <row r="132" spans="1:11" ht="15.5" x14ac:dyDescent="0.35">
      <c r="A132" s="143" t="s">
        <v>128</v>
      </c>
      <c r="B132" s="141"/>
      <c r="C132" s="145" t="s">
        <v>140</v>
      </c>
      <c r="D132" s="145"/>
      <c r="E132" s="141"/>
      <c r="F132" s="141"/>
      <c r="G132" s="141"/>
      <c r="H132" s="141"/>
      <c r="I132" s="141"/>
      <c r="J132" s="141"/>
      <c r="K132" s="142"/>
    </row>
    <row r="133" spans="1:11" ht="15.5" x14ac:dyDescent="0.35">
      <c r="A133" s="139"/>
      <c r="B133" s="140"/>
      <c r="C133" s="141"/>
      <c r="D133" s="141"/>
      <c r="E133" s="141"/>
      <c r="F133" s="141"/>
      <c r="G133" s="141"/>
      <c r="H133" s="141"/>
      <c r="I133" s="141"/>
      <c r="J133" s="141"/>
      <c r="K133" s="142"/>
    </row>
    <row r="134" spans="1:11" ht="15.5" x14ac:dyDescent="0.35">
      <c r="A134" s="149" t="s">
        <v>141</v>
      </c>
      <c r="B134" s="150"/>
      <c r="C134" s="141"/>
      <c r="D134" s="141"/>
      <c r="E134" s="141"/>
      <c r="F134" s="141"/>
      <c r="G134" s="141"/>
      <c r="H134" s="141"/>
      <c r="I134" s="141"/>
      <c r="J134" s="141"/>
      <c r="K134" s="142"/>
    </row>
    <row r="135" spans="1:11" ht="15.5" x14ac:dyDescent="0.35">
      <c r="A135" s="143" t="s">
        <v>126</v>
      </c>
      <c r="B135" s="141"/>
      <c r="C135" s="145" t="s">
        <v>142</v>
      </c>
      <c r="D135" s="145"/>
      <c r="E135" s="141"/>
      <c r="F135" s="141"/>
      <c r="G135" s="141"/>
      <c r="H135" s="141"/>
      <c r="I135" s="141"/>
      <c r="J135" s="141"/>
      <c r="K135" s="142"/>
    </row>
    <row r="136" spans="1:11" ht="16" thickBot="1" x14ac:dyDescent="0.4">
      <c r="A136" s="151" t="s">
        <v>128</v>
      </c>
      <c r="B136" s="152"/>
      <c r="C136" s="153" t="s">
        <v>143</v>
      </c>
      <c r="D136" s="153"/>
      <c r="E136" s="152"/>
      <c r="F136" s="152"/>
      <c r="G136" s="152"/>
      <c r="H136" s="152"/>
      <c r="I136" s="152"/>
      <c r="J136" s="152"/>
      <c r="K136" s="154"/>
    </row>
    <row r="137" spans="1:11" ht="20.149999999999999" customHeight="1" x14ac:dyDescent="0.35">
      <c r="A137"/>
      <c r="B137"/>
    </row>
  </sheetData>
  <autoFilter ref="L69:N114"/>
  <mergeCells count="124">
    <mergeCell ref="C113:F113"/>
    <mergeCell ref="I113:K113"/>
    <mergeCell ref="C114:F114"/>
    <mergeCell ref="I114:K114"/>
    <mergeCell ref="A116:K116"/>
    <mergeCell ref="C110:F110"/>
    <mergeCell ref="I110:K110"/>
    <mergeCell ref="C111:F111"/>
    <mergeCell ref="I111:K111"/>
    <mergeCell ref="C112:F112"/>
    <mergeCell ref="I112:K112"/>
    <mergeCell ref="C106:F106"/>
    <mergeCell ref="I106:K106"/>
    <mergeCell ref="C108:F108"/>
    <mergeCell ref="I108:K108"/>
    <mergeCell ref="C109:F109"/>
    <mergeCell ref="I109:K109"/>
    <mergeCell ref="C102:F102"/>
    <mergeCell ref="I102:K102"/>
    <mergeCell ref="C103:F103"/>
    <mergeCell ref="I103:K103"/>
    <mergeCell ref="C105:F105"/>
    <mergeCell ref="I105:K105"/>
    <mergeCell ref="C97:F97"/>
    <mergeCell ref="I97:K97"/>
    <mergeCell ref="C99:F99"/>
    <mergeCell ref="I99:K99"/>
    <mergeCell ref="C101:F101"/>
    <mergeCell ref="I101:K101"/>
    <mergeCell ref="C93:F93"/>
    <mergeCell ref="I93:K93"/>
    <mergeCell ref="C95:F95"/>
    <mergeCell ref="I95:K95"/>
    <mergeCell ref="C96:F96"/>
    <mergeCell ref="I96:K96"/>
    <mergeCell ref="C90:F90"/>
    <mergeCell ref="I90:K90"/>
    <mergeCell ref="C91:F91"/>
    <mergeCell ref="I91:K91"/>
    <mergeCell ref="C92:F92"/>
    <mergeCell ref="I92:K92"/>
    <mergeCell ref="C86:F86"/>
    <mergeCell ref="I86:K86"/>
    <mergeCell ref="C87:F87"/>
    <mergeCell ref="I87:K87"/>
    <mergeCell ref="C88:F88"/>
    <mergeCell ref="I88:K88"/>
    <mergeCell ref="C83:F83"/>
    <mergeCell ref="I83:K83"/>
    <mergeCell ref="C84:F84"/>
    <mergeCell ref="I84:K84"/>
    <mergeCell ref="C85:F85"/>
    <mergeCell ref="I85:K85"/>
    <mergeCell ref="C79:F79"/>
    <mergeCell ref="I79:K79"/>
    <mergeCell ref="C80:F80"/>
    <mergeCell ref="I80:K80"/>
    <mergeCell ref="C81:F81"/>
    <mergeCell ref="I81:K81"/>
    <mergeCell ref="C75:F75"/>
    <mergeCell ref="I75:K75"/>
    <mergeCell ref="C76:F76"/>
    <mergeCell ref="I76:K76"/>
    <mergeCell ref="C78:F78"/>
    <mergeCell ref="I78:K78"/>
    <mergeCell ref="C72:F72"/>
    <mergeCell ref="I72:K72"/>
    <mergeCell ref="C73:F73"/>
    <mergeCell ref="I73:K73"/>
    <mergeCell ref="C74:F74"/>
    <mergeCell ref="I74:K74"/>
    <mergeCell ref="A65:H65"/>
    <mergeCell ref="A67:K67"/>
    <mergeCell ref="A68:F68"/>
    <mergeCell ref="I68:K68"/>
    <mergeCell ref="I69:K69"/>
    <mergeCell ref="C70:F70"/>
    <mergeCell ref="I70:K70"/>
    <mergeCell ref="I59:K59"/>
    <mergeCell ref="I60:K60"/>
    <mergeCell ref="I61:K61"/>
    <mergeCell ref="I62:K62"/>
    <mergeCell ref="I63:K63"/>
    <mergeCell ref="I64:K64"/>
    <mergeCell ref="I53:K53"/>
    <mergeCell ref="I54:K54"/>
    <mergeCell ref="I55:K55"/>
    <mergeCell ref="I56:K56"/>
    <mergeCell ref="I57:K57"/>
    <mergeCell ref="I58:K58"/>
    <mergeCell ref="C48:E48"/>
    <mergeCell ref="I48:K48"/>
    <mergeCell ref="A50:K50"/>
    <mergeCell ref="A51:E52"/>
    <mergeCell ref="F51:H51"/>
    <mergeCell ref="I51:K52"/>
    <mergeCell ref="C45:E45"/>
    <mergeCell ref="I45:K45"/>
    <mergeCell ref="C46:E46"/>
    <mergeCell ref="I46:K46"/>
    <mergeCell ref="C47:E47"/>
    <mergeCell ref="I47:K47"/>
    <mergeCell ref="C41:E41"/>
    <mergeCell ref="F41:H41"/>
    <mergeCell ref="I41:K41"/>
    <mergeCell ref="C43:E43"/>
    <mergeCell ref="I43:K43"/>
    <mergeCell ref="C44:E44"/>
    <mergeCell ref="I44:K44"/>
    <mergeCell ref="E5:K5"/>
    <mergeCell ref="E31:K31"/>
    <mergeCell ref="E35:K35"/>
    <mergeCell ref="E36:K36"/>
    <mergeCell ref="E37:K37"/>
    <mergeCell ref="C40:K40"/>
    <mergeCell ref="A1:K1"/>
    <mergeCell ref="A2:C2"/>
    <mergeCell ref="D2:E2"/>
    <mergeCell ref="G2:H2"/>
    <mergeCell ref="I2:J2"/>
    <mergeCell ref="A3:C3"/>
    <mergeCell ref="D3:E3"/>
    <mergeCell ref="G3:H3"/>
    <mergeCell ref="I3:J3"/>
  </mergeCells>
  <dataValidations count="1">
    <dataValidation type="list" allowBlank="1" showInputMessage="1" showErrorMessage="1" sqref="F43:H48 G69:H114 F53:H64">
      <formula1>$L$9:$L$12</formula1>
    </dataValidation>
  </dataValidations>
  <pageMargins left="0.21" right="0.23" top="0.75" bottom="0.75" header="0.3" footer="0.3"/>
  <pageSetup paperSize="17" scale="53" orientation="portrait" verticalDpi="1200" r:id="rId1"/>
  <headerFooter>
    <oddFooter>&amp;R&amp;D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UGR-6</vt:lpstr>
      <vt:lpstr>'UGR-6'!_GoBack</vt:lpstr>
      <vt:lpstr>'UGR-6'!OLE_LINK1</vt:lpstr>
      <vt:lpstr>'UGR-6'!OLE_LINK2</vt:lpstr>
      <vt:lpstr>'UGR-6'!Print_Area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Jesse Steele</dc:creator>
  <cp:lastModifiedBy>Les Naylor</cp:lastModifiedBy>
  <dcterms:created xsi:type="dcterms:W3CDTF">2020-04-24T17:16:07Z</dcterms:created>
  <dcterms:modified xsi:type="dcterms:W3CDTF">2020-04-29T20:31:21Z</dcterms:modified>
</cp:coreProperties>
</file>